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ปอย\19.รายได้รอรับรู้ 2567 ลงหน้าเวป\ปี 2569\ขึ้นเว็ป\"/>
    </mc:Choice>
  </mc:AlternateContent>
  <xr:revisionPtr revIDLastSave="0" documentId="8_{1E853A51-48A0-4D80-91A1-09729A184834}" xr6:coauthVersionLast="47" xr6:coauthVersionMax="47" xr10:uidLastSave="{00000000-0000-0000-0000-000000000000}"/>
  <bookViews>
    <workbookView xWindow="1560" yWindow="900" windowWidth="16185" windowHeight="15300" xr2:uid="{21F7B48A-A7E7-4162-BC6A-B8947670AFF8}"/>
  </bookViews>
  <sheets>
    <sheet name="2569" sheetId="1" r:id="rId1"/>
  </sheets>
  <definedNames>
    <definedName name="_xlnm._FilterDatabase" localSheetId="0" hidden="1">'2569'!$E$1:$E$31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8" i="1" l="1"/>
  <c r="K18" i="1"/>
  <c r="D24" i="1" s="1"/>
  <c r="E25" i="1" s="1"/>
  <c r="J18" i="1"/>
  <c r="D29" i="1" s="1"/>
  <c r="D30" i="1" s="1"/>
  <c r="I18" i="1"/>
  <c r="H18" i="1"/>
  <c r="L17" i="1"/>
  <c r="L16" i="1"/>
  <c r="L15" i="1"/>
  <c r="L14" i="1"/>
  <c r="L13" i="1"/>
  <c r="L12" i="1"/>
  <c r="L11" i="1"/>
  <c r="L10" i="1"/>
  <c r="L9" i="1"/>
  <c r="L8" i="1"/>
  <c r="L7" i="1"/>
  <c r="L6" i="1"/>
  <c r="L5" i="1"/>
</calcChain>
</file>

<file path=xl/sharedStrings.xml><?xml version="1.0" encoding="utf-8"?>
<sst xmlns="http://schemas.openxmlformats.org/spreadsheetml/2006/main" count="92" uniqueCount="60">
  <si>
    <t>ทะเบียนคุมสินทรัพย์รับบริจาค</t>
  </si>
  <si>
    <t>สำนักบริหารพื้นที่อนุรักษ์ที่ 8 (ขอนแก่น)</t>
  </si>
  <si>
    <t>ณ 30  กันยายน 2569</t>
  </si>
  <si>
    <t>ลำดับที่</t>
  </si>
  <si>
    <t>ประเภทครุภัณฑ์</t>
  </si>
  <si>
    <t>รายการ</t>
  </si>
  <si>
    <t>ว.ด.ป.ได้มา</t>
  </si>
  <si>
    <t>รหัสสินทรัพย์รายตัว(GFMIS)</t>
  </si>
  <si>
    <t>ศูนย์ต้นทุน (GFMIS)</t>
  </si>
  <si>
    <t>อายุการใช้งาน(ปี)</t>
  </si>
  <si>
    <t>มูลค่า
รับบริจาค</t>
  </si>
  <si>
    <t>ค่าเสื่อมสะสม</t>
  </si>
  <si>
    <t>มูลค่าคงเหลือ
ตามบัญชี
ณ 30 ก.ย.68</t>
  </si>
  <si>
    <t>ค่าเสื่อมปี 69 ที่ต้องปรับปรุง</t>
  </si>
  <si>
    <t>มูลค่าคงเหลือ
ตามบัญชี
ณ 30 ก.ย.69</t>
  </si>
  <si>
    <t>1</t>
  </si>
  <si>
    <t>อาคารเพื่อประโยชน์อื่น</t>
  </si>
  <si>
    <t>อาคารเอนกประสงค์ชั้นเดียว เสาคอนกรีตเสริมเหล็ก</t>
  </si>
  <si>
    <t>01.10.2008</t>
  </si>
  <si>
    <t>024/003</t>
  </si>
  <si>
    <t>2</t>
  </si>
  <si>
    <t>ห้องสุขาคอนกรีตเสริมเหล็ก</t>
  </si>
  <si>
    <t>3</t>
  </si>
  <si>
    <t>4</t>
  </si>
  <si>
    <t>ลานจอดรถคอนกรีตเสริมเหล็ก</t>
  </si>
  <si>
    <t>019/003</t>
  </si>
  <si>
    <t>5</t>
  </si>
  <si>
    <t>สิ่งปลูกสร้าง</t>
  </si>
  <si>
    <t>ถังเก็บน้ำคอนกรีตเสริมเหล็กฝาพื้นคอนกรีต</t>
  </si>
  <si>
    <t>6</t>
  </si>
  <si>
    <t>7</t>
  </si>
  <si>
    <t>ป้ายชื่อโครงการเสา-พื้นคอนกรีตเสริมเหล็ก</t>
  </si>
  <si>
    <t>8</t>
  </si>
  <si>
    <t>ครุภัณฑ์สำนักงาน</t>
  </si>
  <si>
    <t>เครื่องปรับอากาศ ยี่ห้อFocus รุ่นAFT25WTS/CSE25WTS</t>
  </si>
  <si>
    <t>12.03.2020</t>
  </si>
  <si>
    <t>010/000</t>
  </si>
  <si>
    <t>9</t>
  </si>
  <si>
    <t>10</t>
  </si>
  <si>
    <t>เครื่องปรับอากาศ ยี่ห้อ Focusรุ่นAFT25WTS/CSE25WTS</t>
  </si>
  <si>
    <t>11</t>
  </si>
  <si>
    <t>เครื่องปรับอากาศแบบติดผนังแยกส่วน ยี่ห้อMITSUBISHI</t>
  </si>
  <si>
    <t>12</t>
  </si>
  <si>
    <t>เครื่องปรับอากาศแบบแยกส่วน ยี่ห้อSaijo Denki</t>
  </si>
  <si>
    <t>15.06.2020</t>
  </si>
  <si>
    <t>13</t>
  </si>
  <si>
    <t>เครื่องปรับอากาศ ขนาด 18000 บีทียู</t>
  </si>
  <si>
    <t>26.06.2020</t>
  </si>
  <si>
    <t>รวม</t>
  </si>
  <si>
    <t>ดำเนินการปรับปรุงรายการบัญชีรายได้รอรับรู้(2213010101) ด้วยคำสั่งงาน (บช.01)</t>
  </si>
  <si>
    <t>วันที่เอกสาร และวันผ่านรายการ : 30.09.2026</t>
  </si>
  <si>
    <t>รหัสแหล่งของเงิน : 6931000 , รหัสกิจกรรมหลัก : P3000</t>
  </si>
  <si>
    <t>รหัสงบประมาณ : 09009</t>
  </si>
  <si>
    <t xml:space="preserve">เดบิต (40)  2213010101 รายได้รอการรับรู้  </t>
  </si>
  <si>
    <t xml:space="preserve">เครดิต (50) 4302030101 รายได้จากการรับบริจาค  </t>
  </si>
  <si>
    <t>(ปรับปรุงสินทรัพย์รับบริจาคจากการคำนวนค่าเสื่อมประจำปี 2569)</t>
  </si>
  <si>
    <t>รายได้รอรับรู้ ณ 30 ก.ย.69</t>
  </si>
  <si>
    <t>สินทรัพย์รับบริจาค ณ 30 ก.ย.68</t>
  </si>
  <si>
    <t>ยอดเงิน ณ 30 ก.ย.69</t>
  </si>
  <si>
    <t>**จำนวนเงินต้องตรงกับทะเบียนคุมจำนวนเงินที่เหลืออยู่ หากไม่มีทะเบียนคุมให้จัดทำกระดาษทำการรายได้รอรับรู้ เพื่อเป็นหลักฐานให้กรมตรวจสอบต่อไป**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</si>
</sst>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-* #,##0.00_-;\-* #,##0.00_-;_-* &quot;-&quot;??_-;_-@_-"/>
  </numFmts>
  <fonts count="11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sz val="11"/>
      <color indexed="8"/>
      <name val="Tahoma"/>
      <family val="2"/>
      <charset val="222"/>
    </font>
    <font>
      <sz val="16"/>
      <color theme="1"/>
      <name val="TH SarabunPSK"/>
      <family val="2"/>
    </font>
    <font>
      <sz val="16"/>
      <color indexed="8"/>
      <name val="TH SarabunPSK"/>
      <family val="2"/>
    </font>
    <font>
      <sz val="16"/>
      <color indexed="10"/>
      <name val="TH SarabunPSK"/>
      <family val="2"/>
    </font>
    <font>
      <sz val="20"/>
      <name val="TH SarabunPSK"/>
      <family val="2"/>
    </font>
    <font>
      <b/>
      <sz val="20"/>
      <name val="TH SarabunPSK"/>
      <family val="2"/>
    </font>
    <font>
      <b/>
      <sz val="23"/>
      <color rgb="FFFF0000"/>
      <name val="TH SarabunPSK"/>
      <family val="2"/>
    </font>
    <font>
      <b/>
      <sz val="25"/>
      <color rgb="FFFF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</cellStyleXfs>
  <cellXfs count="75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0" xfId="0" applyFont="1" applyFill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1" fontId="1" fillId="2" borderId="4" xfId="0" applyNumberFormat="1" applyFont="1" applyFill="1" applyBorder="1" applyAlignment="1">
      <alignment horizontal="center" vertical="center" wrapText="1"/>
    </xf>
    <xf numFmtId="164" fontId="1" fillId="2" borderId="5" xfId="0" applyNumberFormat="1" applyFont="1" applyFill="1" applyBorder="1" applyAlignment="1">
      <alignment horizontal="center" vertical="center" wrapText="1"/>
    </xf>
    <xf numFmtId="165" fontId="1" fillId="2" borderId="4" xfId="1" applyFont="1" applyFill="1" applyBorder="1" applyAlignment="1">
      <alignment horizontal="center" vertical="center" wrapText="1"/>
    </xf>
    <xf numFmtId="165" fontId="1" fillId="2" borderId="3" xfId="1" applyFont="1" applyFill="1" applyBorder="1" applyAlignment="1">
      <alignment horizontal="center" vertical="center" wrapText="1"/>
    </xf>
    <xf numFmtId="165" fontId="1" fillId="2" borderId="3" xfId="1" applyFont="1" applyFill="1" applyBorder="1" applyAlignment="1">
      <alignment horizontal="center" vertical="center" wrapText="1" shrinkToFit="1"/>
    </xf>
    <xf numFmtId="0" fontId="1" fillId="2" borderId="0" xfId="0" applyFont="1" applyFill="1"/>
    <xf numFmtId="0" fontId="2" fillId="2" borderId="6" xfId="0" quotePrefix="1" applyFont="1" applyFill="1" applyBorder="1" applyAlignment="1">
      <alignment horizontal="center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center" vertical="center" wrapText="1"/>
    </xf>
    <xf numFmtId="1" fontId="2" fillId="2" borderId="8" xfId="0" applyNumberFormat="1" applyFont="1" applyFill="1" applyBorder="1" applyAlignment="1">
      <alignment horizontal="right" wrapText="1"/>
    </xf>
    <xf numFmtId="0" fontId="2" fillId="2" borderId="7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165" fontId="2" fillId="2" borderId="8" xfId="1" applyFont="1" applyFill="1" applyBorder="1" applyAlignment="1">
      <alignment horizontal="center" vertical="center" wrapText="1"/>
    </xf>
    <xf numFmtId="165" fontId="2" fillId="2" borderId="7" xfId="1" applyFont="1" applyFill="1" applyBorder="1" applyAlignment="1">
      <alignment horizontal="center" vertical="center" wrapText="1"/>
    </xf>
    <xf numFmtId="165" fontId="2" fillId="2" borderId="7" xfId="1" applyFont="1" applyFill="1" applyBorder="1"/>
    <xf numFmtId="165" fontId="2" fillId="2" borderId="0" xfId="0" applyNumberFormat="1" applyFont="1" applyFill="1"/>
    <xf numFmtId="0" fontId="4" fillId="2" borderId="10" xfId="0" quotePrefix="1" applyFont="1" applyFill="1" applyBorder="1" applyAlignment="1">
      <alignment horizontal="center"/>
    </xf>
    <xf numFmtId="0" fontId="4" fillId="2" borderId="11" xfId="0" applyFont="1" applyFill="1" applyBorder="1" applyAlignment="1">
      <alignment horizontal="left" vertical="center" wrapText="1"/>
    </xf>
    <xf numFmtId="0" fontId="4" fillId="2" borderId="12" xfId="0" applyFont="1" applyFill="1" applyBorder="1"/>
    <xf numFmtId="0" fontId="4" fillId="2" borderId="11" xfId="0" applyFont="1" applyFill="1" applyBorder="1" applyAlignment="1">
      <alignment horizontal="center"/>
    </xf>
    <xf numFmtId="1" fontId="4" fillId="2" borderId="12" xfId="0" applyNumberFormat="1" applyFont="1" applyFill="1" applyBorder="1"/>
    <xf numFmtId="0" fontId="4" fillId="2" borderId="13" xfId="0" applyFont="1" applyFill="1" applyBorder="1" applyAlignment="1">
      <alignment horizontal="center"/>
    </xf>
    <xf numFmtId="4" fontId="4" fillId="2" borderId="12" xfId="0" applyNumberFormat="1" applyFont="1" applyFill="1" applyBorder="1"/>
    <xf numFmtId="4" fontId="4" fillId="2" borderId="11" xfId="0" applyNumberFormat="1" applyFont="1" applyFill="1" applyBorder="1"/>
    <xf numFmtId="165" fontId="2" fillId="2" borderId="11" xfId="1" applyFont="1" applyFill="1" applyBorder="1"/>
    <xf numFmtId="0" fontId="4" fillId="2" borderId="0" xfId="0" applyFont="1" applyFill="1"/>
    <xf numFmtId="0" fontId="2" fillId="2" borderId="10" xfId="0" quotePrefix="1" applyFont="1" applyFill="1" applyBorder="1" applyAlignment="1">
      <alignment horizontal="center"/>
    </xf>
    <xf numFmtId="0" fontId="2" fillId="2" borderId="11" xfId="0" applyFont="1" applyFill="1" applyBorder="1" applyAlignment="1">
      <alignment horizontal="left" vertical="center" wrapText="1"/>
    </xf>
    <xf numFmtId="0" fontId="5" fillId="2" borderId="12" xfId="0" applyFont="1" applyFill="1" applyBorder="1"/>
    <xf numFmtId="0" fontId="5" fillId="2" borderId="11" xfId="0" applyFont="1" applyFill="1" applyBorder="1" applyAlignment="1">
      <alignment horizontal="center"/>
    </xf>
    <xf numFmtId="1" fontId="5" fillId="2" borderId="12" xfId="0" applyNumberFormat="1" applyFont="1" applyFill="1" applyBorder="1"/>
    <xf numFmtId="0" fontId="2" fillId="2" borderId="11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4" fontId="5" fillId="2" borderId="12" xfId="0" applyNumberFormat="1" applyFont="1" applyFill="1" applyBorder="1"/>
    <xf numFmtId="4" fontId="5" fillId="2" borderId="11" xfId="0" applyNumberFormat="1" applyFont="1" applyFill="1" applyBorder="1"/>
    <xf numFmtId="0" fontId="2" fillId="2" borderId="13" xfId="0" applyFont="1" applyFill="1" applyBorder="1" applyAlignment="1">
      <alignment horizontal="center"/>
    </xf>
    <xf numFmtId="4" fontId="5" fillId="2" borderId="14" xfId="0" applyNumberFormat="1" applyFont="1" applyFill="1" applyBorder="1"/>
    <xf numFmtId="165" fontId="2" fillId="2" borderId="15" xfId="1" applyFont="1" applyFill="1" applyBorder="1" applyAlignment="1">
      <alignment horizontal="center" vertical="center" wrapText="1"/>
    </xf>
    <xf numFmtId="4" fontId="5" fillId="2" borderId="15" xfId="0" applyNumberFormat="1" applyFont="1" applyFill="1" applyBorder="1"/>
    <xf numFmtId="165" fontId="2" fillId="2" borderId="15" xfId="1" applyFont="1" applyFill="1" applyBorder="1"/>
    <xf numFmtId="0" fontId="2" fillId="2" borderId="16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165" fontId="2" fillId="2" borderId="18" xfId="1" applyFont="1" applyFill="1" applyBorder="1"/>
    <xf numFmtId="165" fontId="2" fillId="3" borderId="18" xfId="1" applyFont="1" applyFill="1" applyBorder="1"/>
    <xf numFmtId="165" fontId="2" fillId="2" borderId="19" xfId="1" applyFont="1" applyFill="1" applyBorder="1"/>
    <xf numFmtId="0" fontId="2" fillId="2" borderId="0" xfId="0" applyFont="1" applyFill="1" applyAlignment="1">
      <alignment horizontal="center"/>
    </xf>
    <xf numFmtId="1" fontId="2" fillId="2" borderId="0" xfId="0" applyNumberFormat="1" applyFont="1" applyFill="1" applyAlignment="1">
      <alignment horizontal="center"/>
    </xf>
    <xf numFmtId="4" fontId="6" fillId="2" borderId="0" xfId="0" applyNumberFormat="1" applyFont="1" applyFill="1"/>
    <xf numFmtId="0" fontId="2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165" fontId="2" fillId="2" borderId="0" xfId="1" applyFont="1" applyFill="1" applyBorder="1" applyAlignment="1">
      <alignment horizontal="center"/>
    </xf>
    <xf numFmtId="4" fontId="2" fillId="2" borderId="0" xfId="0" applyNumberFormat="1" applyFont="1" applyFill="1"/>
    <xf numFmtId="0" fontId="2" fillId="2" borderId="0" xfId="0" applyFont="1" applyFill="1" applyAlignment="1">
      <alignment horizontal="left"/>
    </xf>
    <xf numFmtId="1" fontId="5" fillId="2" borderId="0" xfId="0" applyNumberFormat="1" applyFont="1" applyFill="1"/>
    <xf numFmtId="0" fontId="5" fillId="2" borderId="0" xfId="0" applyFont="1" applyFill="1" applyAlignment="1">
      <alignment horizontal="center"/>
    </xf>
    <xf numFmtId="0" fontId="7" fillId="2" borderId="0" xfId="0" applyFont="1" applyFill="1" applyAlignment="1">
      <alignment horizontal="right"/>
    </xf>
    <xf numFmtId="165" fontId="7" fillId="2" borderId="0" xfId="0" applyNumberFormat="1" applyFont="1" applyFill="1" applyAlignment="1">
      <alignment horizontal="center"/>
    </xf>
    <xf numFmtId="165" fontId="2" fillId="2" borderId="0" xfId="2" applyFont="1" applyFill="1" applyBorder="1" applyAlignment="1">
      <alignment horizontal="center"/>
    </xf>
    <xf numFmtId="165" fontId="2" fillId="2" borderId="0" xfId="2" applyFont="1" applyFill="1" applyBorder="1"/>
    <xf numFmtId="0" fontId="8" fillId="2" borderId="0" xfId="0" applyFont="1" applyFill="1" applyAlignment="1">
      <alignment horizontal="right"/>
    </xf>
    <xf numFmtId="165" fontId="8" fillId="2" borderId="0" xfId="0" applyNumberFormat="1" applyFont="1" applyFill="1" applyAlignment="1">
      <alignment horizontal="center"/>
    </xf>
    <xf numFmtId="0" fontId="9" fillId="2" borderId="0" xfId="0" applyFont="1" applyFill="1" applyAlignment="1">
      <alignment horizontal="center" wrapText="1"/>
    </xf>
    <xf numFmtId="0" fontId="10" fillId="2" borderId="0" xfId="0" applyFont="1" applyFill="1" applyAlignment="1">
      <alignment wrapText="1"/>
    </xf>
    <xf numFmtId="0" fontId="9" fillId="2" borderId="0" xfId="0" applyFont="1" applyFill="1" applyAlignment="1">
      <alignment horizontal="center" wrapText="1"/>
    </xf>
    <xf numFmtId="0" fontId="2" fillId="2" borderId="0" xfId="0" applyFont="1" applyFill="1" applyAlignment="1">
      <alignment wrapText="1"/>
    </xf>
    <xf numFmtId="164" fontId="2" fillId="2" borderId="0" xfId="0" applyNumberFormat="1" applyFont="1" applyFill="1" applyAlignment="1">
      <alignment horizontal="center"/>
    </xf>
  </cellXfs>
  <cellStyles count="3">
    <cellStyle name="Comma 2" xfId="1" xr:uid="{F0DFCA47-26EE-4696-AF03-11AC453A0110}"/>
    <cellStyle name="Comma 3" xfId="2" xr:uid="{8A25DC71-CE4A-4986-886A-11C7D5FD8EC0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202406</xdr:colOff>
      <xdr:row>34</xdr:row>
      <xdr:rowOff>71437</xdr:rowOff>
    </xdr:from>
    <xdr:to>
      <xdr:col>9</xdr:col>
      <xdr:colOff>369093</xdr:colOff>
      <xdr:row>52</xdr:row>
      <xdr:rowOff>194639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B91210D5-A44B-44CC-9A48-E947677339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1031" y="10396537"/>
          <a:ext cx="10491787" cy="50666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8203D-6A0B-4DF4-B5A6-3D08C219F3DA}">
  <dimension ref="A1:M35"/>
  <sheetViews>
    <sheetView tabSelected="1" zoomScale="80" zoomScaleNormal="80" workbookViewId="0">
      <selection activeCell="T27" sqref="T27"/>
    </sheetView>
  </sheetViews>
  <sheetFormatPr defaultColWidth="9" defaultRowHeight="21"/>
  <cols>
    <col min="1" max="1" width="6.42578125" style="54" customWidth="1"/>
    <col min="2" max="2" width="20.85546875" style="54" customWidth="1"/>
    <col min="3" max="3" width="49.5703125" style="73" bestFit="1" customWidth="1"/>
    <col min="4" max="4" width="17.85546875" style="54" bestFit="1" customWidth="1"/>
    <col min="5" max="5" width="15.42578125" style="55" bestFit="1" customWidth="1"/>
    <col min="6" max="6" width="11.7109375" style="54" bestFit="1" customWidth="1"/>
    <col min="7" max="7" width="10" style="74" customWidth="1"/>
    <col min="8" max="9" width="14.7109375" style="2" customWidth="1"/>
    <col min="10" max="10" width="14.7109375" style="2" bestFit="1" customWidth="1"/>
    <col min="11" max="11" width="13.7109375" style="2" bestFit="1" customWidth="1"/>
    <col min="12" max="12" width="14.7109375" style="2" bestFit="1" customWidth="1"/>
    <col min="13" max="13" width="17.7109375" style="2" customWidth="1"/>
    <col min="14" max="16384" width="9" style="2"/>
  </cols>
  <sheetData>
    <row r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3" s="12" customFormat="1" ht="63">
      <c r="A4" s="4" t="s">
        <v>3</v>
      </c>
      <c r="B4" s="5" t="s">
        <v>4</v>
      </c>
      <c r="C4" s="6" t="s">
        <v>5</v>
      </c>
      <c r="D4" s="5" t="s">
        <v>6</v>
      </c>
      <c r="E4" s="7" t="s">
        <v>7</v>
      </c>
      <c r="F4" s="5" t="s">
        <v>8</v>
      </c>
      <c r="G4" s="8" t="s">
        <v>9</v>
      </c>
      <c r="H4" s="9" t="s">
        <v>10</v>
      </c>
      <c r="I4" s="10" t="s">
        <v>11</v>
      </c>
      <c r="J4" s="10" t="s">
        <v>12</v>
      </c>
      <c r="K4" s="11" t="s">
        <v>13</v>
      </c>
      <c r="L4" s="11" t="s">
        <v>14</v>
      </c>
    </row>
    <row r="5" spans="1:13" ht="18.75" customHeight="1">
      <c r="A5" s="13" t="s">
        <v>15</v>
      </c>
      <c r="B5" s="14" t="s">
        <v>16</v>
      </c>
      <c r="C5" s="15" t="s">
        <v>17</v>
      </c>
      <c r="D5" s="16" t="s">
        <v>18</v>
      </c>
      <c r="E5" s="17">
        <v>100000030307</v>
      </c>
      <c r="F5" s="18">
        <v>900900034</v>
      </c>
      <c r="G5" s="19" t="s">
        <v>19</v>
      </c>
      <c r="H5" s="20">
        <v>2405600</v>
      </c>
      <c r="I5" s="21">
        <v>1686447.61</v>
      </c>
      <c r="J5" s="21">
        <v>719152.39</v>
      </c>
      <c r="K5" s="22">
        <v>99202.81</v>
      </c>
      <c r="L5" s="22">
        <f>J5-K5</f>
        <v>619949.58000000007</v>
      </c>
      <c r="M5" s="23"/>
    </row>
    <row r="6" spans="1:13" s="33" customFormat="1" ht="21.75" customHeight="1">
      <c r="A6" s="24" t="s">
        <v>20</v>
      </c>
      <c r="B6" s="25" t="s">
        <v>16</v>
      </c>
      <c r="C6" s="26" t="s">
        <v>21</v>
      </c>
      <c r="D6" s="27" t="s">
        <v>18</v>
      </c>
      <c r="E6" s="28">
        <v>100000030311</v>
      </c>
      <c r="F6" s="27">
        <v>900900034</v>
      </c>
      <c r="G6" s="29" t="s">
        <v>19</v>
      </c>
      <c r="H6" s="30">
        <v>485000</v>
      </c>
      <c r="I6" s="21">
        <v>340009.6</v>
      </c>
      <c r="J6" s="31">
        <v>144990.39999999999</v>
      </c>
      <c r="K6" s="32">
        <v>20000.57</v>
      </c>
      <c r="L6" s="32">
        <f>J6-K6</f>
        <v>124989.82999999999</v>
      </c>
      <c r="M6" s="23"/>
    </row>
    <row r="7" spans="1:13" ht="21.75" customHeight="1">
      <c r="A7" s="34" t="s">
        <v>22</v>
      </c>
      <c r="B7" s="35" t="s">
        <v>16</v>
      </c>
      <c r="C7" s="36" t="s">
        <v>21</v>
      </c>
      <c r="D7" s="37" t="s">
        <v>18</v>
      </c>
      <c r="E7" s="38">
        <v>100000030312</v>
      </c>
      <c r="F7" s="39">
        <v>900900034</v>
      </c>
      <c r="G7" s="40" t="s">
        <v>19</v>
      </c>
      <c r="H7" s="41">
        <v>485000</v>
      </c>
      <c r="I7" s="21">
        <v>340009.6</v>
      </c>
      <c r="J7" s="42">
        <v>144990.39999999999</v>
      </c>
      <c r="K7" s="32">
        <v>20000.57</v>
      </c>
      <c r="L7" s="32">
        <f t="shared" ref="L7:L17" si="0">J7-K7</f>
        <v>124989.82999999999</v>
      </c>
      <c r="M7" s="23"/>
    </row>
    <row r="8" spans="1:13" ht="21.75" customHeight="1">
      <c r="A8" s="24" t="s">
        <v>23</v>
      </c>
      <c r="B8" s="35" t="s">
        <v>16</v>
      </c>
      <c r="C8" s="36" t="s">
        <v>24</v>
      </c>
      <c r="D8" s="37" t="s">
        <v>18</v>
      </c>
      <c r="E8" s="38">
        <v>100000030313</v>
      </c>
      <c r="F8" s="39">
        <v>900900034</v>
      </c>
      <c r="G8" s="43" t="s">
        <v>25</v>
      </c>
      <c r="H8" s="41">
        <v>770000</v>
      </c>
      <c r="I8" s="21">
        <v>680024.19</v>
      </c>
      <c r="J8" s="42">
        <v>89975.81</v>
      </c>
      <c r="K8" s="32">
        <v>40001.43</v>
      </c>
      <c r="L8" s="32">
        <f t="shared" si="0"/>
        <v>49974.38</v>
      </c>
      <c r="M8" s="23"/>
    </row>
    <row r="9" spans="1:13" ht="21.75" customHeight="1">
      <c r="A9" s="34" t="s">
        <v>26</v>
      </c>
      <c r="B9" s="35" t="s">
        <v>27</v>
      </c>
      <c r="C9" s="36" t="s">
        <v>28</v>
      </c>
      <c r="D9" s="37" t="s">
        <v>18</v>
      </c>
      <c r="E9" s="38">
        <v>100000030314</v>
      </c>
      <c r="F9" s="39">
        <v>900900034</v>
      </c>
      <c r="G9" s="43" t="s">
        <v>25</v>
      </c>
      <c r="H9" s="41">
        <v>96250</v>
      </c>
      <c r="I9" s="21">
        <v>85003.03</v>
      </c>
      <c r="J9" s="42">
        <v>11246.97</v>
      </c>
      <c r="K9" s="32">
        <v>5000.18</v>
      </c>
      <c r="L9" s="32">
        <f t="shared" si="0"/>
        <v>6246.7899999999991</v>
      </c>
      <c r="M9" s="23"/>
    </row>
    <row r="10" spans="1:13" ht="21.75" customHeight="1">
      <c r="A10" s="24" t="s">
        <v>29</v>
      </c>
      <c r="B10" s="35" t="s">
        <v>27</v>
      </c>
      <c r="C10" s="36" t="s">
        <v>28</v>
      </c>
      <c r="D10" s="37" t="s">
        <v>18</v>
      </c>
      <c r="E10" s="38">
        <v>100000030315</v>
      </c>
      <c r="F10" s="39">
        <v>900900034</v>
      </c>
      <c r="G10" s="43" t="s">
        <v>25</v>
      </c>
      <c r="H10" s="41">
        <v>96250</v>
      </c>
      <c r="I10" s="21">
        <v>85003.03</v>
      </c>
      <c r="J10" s="42">
        <v>11246.97</v>
      </c>
      <c r="K10" s="32">
        <v>5000.18</v>
      </c>
      <c r="L10" s="32">
        <f t="shared" si="0"/>
        <v>6246.7899999999991</v>
      </c>
      <c r="M10" s="23"/>
    </row>
    <row r="11" spans="1:13" ht="21.75" customHeight="1">
      <c r="A11" s="34" t="s">
        <v>30</v>
      </c>
      <c r="B11" s="35" t="s">
        <v>27</v>
      </c>
      <c r="C11" s="36" t="s">
        <v>31</v>
      </c>
      <c r="D11" s="37" t="s">
        <v>18</v>
      </c>
      <c r="E11" s="38">
        <v>100000030316</v>
      </c>
      <c r="F11" s="39">
        <v>900900034</v>
      </c>
      <c r="G11" s="40" t="s">
        <v>25</v>
      </c>
      <c r="H11" s="41">
        <v>192500</v>
      </c>
      <c r="I11" s="21">
        <v>170006.05</v>
      </c>
      <c r="J11" s="42">
        <v>22493.95</v>
      </c>
      <c r="K11" s="32">
        <v>10000.36</v>
      </c>
      <c r="L11" s="32">
        <f t="shared" si="0"/>
        <v>12493.59</v>
      </c>
      <c r="M11" s="23"/>
    </row>
    <row r="12" spans="1:13" ht="21.75" customHeight="1">
      <c r="A12" s="24" t="s">
        <v>32</v>
      </c>
      <c r="B12" s="35" t="s">
        <v>33</v>
      </c>
      <c r="C12" s="36" t="s">
        <v>34</v>
      </c>
      <c r="D12" s="37" t="s">
        <v>35</v>
      </c>
      <c r="E12" s="38">
        <v>100000185275</v>
      </c>
      <c r="F12" s="39">
        <v>900900034</v>
      </c>
      <c r="G12" s="40" t="s">
        <v>36</v>
      </c>
      <c r="H12" s="41">
        <v>25000</v>
      </c>
      <c r="I12" s="21">
        <v>13888.61</v>
      </c>
      <c r="J12" s="42">
        <v>11111.39</v>
      </c>
      <c r="K12" s="32">
        <v>2500.41</v>
      </c>
      <c r="L12" s="32">
        <f t="shared" si="0"/>
        <v>8610.98</v>
      </c>
      <c r="M12" s="23"/>
    </row>
    <row r="13" spans="1:13" ht="21.75" customHeight="1">
      <c r="A13" s="34" t="s">
        <v>37</v>
      </c>
      <c r="B13" s="35" t="s">
        <v>33</v>
      </c>
      <c r="C13" s="36" t="s">
        <v>34</v>
      </c>
      <c r="D13" s="37" t="s">
        <v>35</v>
      </c>
      <c r="E13" s="38">
        <v>100000185276</v>
      </c>
      <c r="F13" s="39">
        <v>900900034</v>
      </c>
      <c r="G13" s="40" t="s">
        <v>36</v>
      </c>
      <c r="H13" s="41">
        <v>25000</v>
      </c>
      <c r="I13" s="21">
        <v>13888.61</v>
      </c>
      <c r="J13" s="42">
        <v>11111.39</v>
      </c>
      <c r="K13" s="32">
        <v>2500.41</v>
      </c>
      <c r="L13" s="32">
        <f t="shared" si="0"/>
        <v>8610.98</v>
      </c>
      <c r="M13" s="23"/>
    </row>
    <row r="14" spans="1:13" ht="21.75" customHeight="1">
      <c r="A14" s="24" t="s">
        <v>38</v>
      </c>
      <c r="B14" s="35" t="s">
        <v>33</v>
      </c>
      <c r="C14" s="36" t="s">
        <v>39</v>
      </c>
      <c r="D14" s="37" t="s">
        <v>35</v>
      </c>
      <c r="E14" s="38">
        <v>100000185342</v>
      </c>
      <c r="F14" s="39">
        <v>900900034</v>
      </c>
      <c r="G14" s="40" t="s">
        <v>36</v>
      </c>
      <c r="H14" s="41">
        <v>12500</v>
      </c>
      <c r="I14" s="21">
        <v>6944.31</v>
      </c>
      <c r="J14" s="42">
        <v>5555.69</v>
      </c>
      <c r="K14" s="32">
        <v>1250.2</v>
      </c>
      <c r="L14" s="32">
        <f t="shared" si="0"/>
        <v>4305.49</v>
      </c>
      <c r="M14" s="23"/>
    </row>
    <row r="15" spans="1:13" ht="21.75" customHeight="1">
      <c r="A15" s="34" t="s">
        <v>40</v>
      </c>
      <c r="B15" s="35" t="s">
        <v>33</v>
      </c>
      <c r="C15" s="36" t="s">
        <v>41</v>
      </c>
      <c r="D15" s="37" t="s">
        <v>35</v>
      </c>
      <c r="E15" s="38">
        <v>100000185343</v>
      </c>
      <c r="F15" s="39">
        <v>900900034</v>
      </c>
      <c r="G15" s="40" t="s">
        <v>36</v>
      </c>
      <c r="H15" s="41">
        <v>23000</v>
      </c>
      <c r="I15" s="21">
        <v>12777.53</v>
      </c>
      <c r="J15" s="42">
        <v>10222.469999999999</v>
      </c>
      <c r="K15" s="32">
        <v>2300.37</v>
      </c>
      <c r="L15" s="32">
        <f t="shared" si="0"/>
        <v>7922.0999999999995</v>
      </c>
      <c r="M15" s="23"/>
    </row>
    <row r="16" spans="1:13" ht="21.75" customHeight="1">
      <c r="A16" s="24" t="s">
        <v>42</v>
      </c>
      <c r="B16" s="35" t="s">
        <v>33</v>
      </c>
      <c r="C16" s="36" t="s">
        <v>43</v>
      </c>
      <c r="D16" s="37" t="s">
        <v>44</v>
      </c>
      <c r="E16" s="38">
        <v>100000187148</v>
      </c>
      <c r="F16" s="39">
        <v>900900034</v>
      </c>
      <c r="G16" s="40" t="s">
        <v>36</v>
      </c>
      <c r="H16" s="41">
        <v>47000</v>
      </c>
      <c r="I16" s="21">
        <v>24888.84</v>
      </c>
      <c r="J16" s="42">
        <v>22111.16</v>
      </c>
      <c r="K16" s="32">
        <v>4700.3900000000003</v>
      </c>
      <c r="L16" s="32">
        <f t="shared" si="0"/>
        <v>17410.77</v>
      </c>
      <c r="M16" s="23"/>
    </row>
    <row r="17" spans="1:13" ht="21.75" customHeight="1">
      <c r="A17" s="34" t="s">
        <v>45</v>
      </c>
      <c r="B17" s="35" t="s">
        <v>33</v>
      </c>
      <c r="C17" s="36" t="s">
        <v>46</v>
      </c>
      <c r="D17" s="37" t="s">
        <v>47</v>
      </c>
      <c r="E17" s="38">
        <v>100000189494</v>
      </c>
      <c r="F17" s="39">
        <v>900900034</v>
      </c>
      <c r="G17" s="40" t="s">
        <v>36</v>
      </c>
      <c r="H17" s="44">
        <v>18500</v>
      </c>
      <c r="I17" s="45">
        <v>9741</v>
      </c>
      <c r="J17" s="46">
        <v>8759</v>
      </c>
      <c r="K17" s="47">
        <v>1850.14</v>
      </c>
      <c r="L17" s="32">
        <f t="shared" si="0"/>
        <v>6908.86</v>
      </c>
      <c r="M17" s="23"/>
    </row>
    <row r="18" spans="1:13" ht="21.75" thickBot="1">
      <c r="A18" s="48" t="s">
        <v>48</v>
      </c>
      <c r="B18" s="49"/>
      <c r="C18" s="49"/>
      <c r="D18" s="49"/>
      <c r="E18" s="49"/>
      <c r="F18" s="49"/>
      <c r="G18" s="50"/>
      <c r="H18" s="51">
        <f>SUM(H5:H17)</f>
        <v>4681600</v>
      </c>
      <c r="I18" s="51">
        <f>SUM(I5:I17)</f>
        <v>3468632.0099999988</v>
      </c>
      <c r="J18" s="51">
        <f>SUM(J5:J17)</f>
        <v>1212967.9899999995</v>
      </c>
      <c r="K18" s="52">
        <f>SUM(K5:K17)</f>
        <v>214308.02000000002</v>
      </c>
      <c r="L18" s="53">
        <f>SUM(L5:L17)</f>
        <v>998659.97</v>
      </c>
    </row>
    <row r="19" spans="1:13" ht="21.75" thickTop="1">
      <c r="C19" s="2"/>
      <c r="G19" s="54"/>
      <c r="H19" s="56"/>
      <c r="I19" s="56"/>
      <c r="J19" s="56"/>
    </row>
    <row r="20" spans="1:13">
      <c r="A20" s="57" t="s">
        <v>49</v>
      </c>
      <c r="B20" s="58"/>
      <c r="C20" s="58"/>
      <c r="D20" s="58"/>
      <c r="E20" s="58"/>
      <c r="G20" s="54"/>
      <c r="H20" s="56"/>
      <c r="I20" s="56"/>
      <c r="J20" s="56"/>
    </row>
    <row r="21" spans="1:13">
      <c r="A21" s="57" t="s">
        <v>50</v>
      </c>
      <c r="B21" s="58"/>
      <c r="C21" s="58"/>
      <c r="E21" s="59"/>
      <c r="G21" s="54"/>
      <c r="H21" s="56"/>
      <c r="I21" s="56"/>
      <c r="J21" s="56"/>
    </row>
    <row r="22" spans="1:13">
      <c r="A22" s="57" t="s">
        <v>51</v>
      </c>
      <c r="B22" s="58"/>
      <c r="C22" s="58"/>
      <c r="E22" s="59"/>
      <c r="G22" s="54"/>
      <c r="H22" s="60"/>
      <c r="I22" s="60"/>
      <c r="J22" s="60"/>
    </row>
    <row r="23" spans="1:13">
      <c r="A23" s="57" t="s">
        <v>52</v>
      </c>
      <c r="B23" s="58"/>
      <c r="C23" s="58"/>
      <c r="E23" s="59"/>
      <c r="G23" s="54"/>
      <c r="H23" s="60"/>
      <c r="I23" s="60"/>
      <c r="J23" s="60"/>
    </row>
    <row r="24" spans="1:13">
      <c r="A24" s="57" t="s">
        <v>53</v>
      </c>
      <c r="B24" s="58"/>
      <c r="C24" s="58"/>
      <c r="D24" s="59">
        <f>+K18</f>
        <v>214308.02000000002</v>
      </c>
      <c r="E24" s="59"/>
      <c r="G24" s="54"/>
      <c r="H24" s="60"/>
      <c r="I24" s="60"/>
      <c r="J24" s="60"/>
    </row>
    <row r="25" spans="1:13">
      <c r="A25" s="57" t="s">
        <v>54</v>
      </c>
      <c r="B25" s="58"/>
      <c r="C25" s="58"/>
      <c r="E25" s="59">
        <f>SUM(D24)</f>
        <v>214308.02000000002</v>
      </c>
      <c r="G25" s="54"/>
      <c r="H25" s="60"/>
      <c r="I25" s="60"/>
      <c r="J25" s="60"/>
    </row>
    <row r="26" spans="1:13">
      <c r="B26" s="61" t="s">
        <v>55</v>
      </c>
      <c r="C26" s="2"/>
      <c r="E26" s="59"/>
      <c r="G26" s="54"/>
      <c r="H26" s="60"/>
      <c r="I26" s="60"/>
      <c r="J26" s="60"/>
    </row>
    <row r="27" spans="1:13">
      <c r="B27" s="57"/>
      <c r="C27" s="58"/>
      <c r="D27" s="58"/>
      <c r="E27" s="58"/>
      <c r="F27" s="62"/>
      <c r="G27" s="54"/>
      <c r="H27" s="63"/>
      <c r="I27" s="63"/>
      <c r="J27" s="63"/>
    </row>
    <row r="28" spans="1:13" ht="26.25">
      <c r="C28" s="64" t="s">
        <v>56</v>
      </c>
      <c r="D28" s="65">
        <v>4365392.4800000004</v>
      </c>
      <c r="E28" s="66"/>
      <c r="G28" s="54"/>
      <c r="H28" s="60"/>
      <c r="I28" s="60"/>
      <c r="J28" s="60"/>
    </row>
    <row r="29" spans="1:13" s="67" customFormat="1" ht="26.25">
      <c r="A29" s="54"/>
      <c r="B29" s="54"/>
      <c r="C29" s="64" t="s">
        <v>57</v>
      </c>
      <c r="D29" s="65">
        <f>J18</f>
        <v>1212967.9899999995</v>
      </c>
      <c r="E29" s="66"/>
      <c r="F29" s="54"/>
      <c r="G29" s="54"/>
      <c r="H29" s="60"/>
      <c r="I29" s="60"/>
      <c r="J29" s="60"/>
    </row>
    <row r="30" spans="1:13" s="67" customFormat="1" ht="26.25">
      <c r="A30" s="54"/>
      <c r="B30" s="54"/>
      <c r="C30" s="68" t="s">
        <v>58</v>
      </c>
      <c r="D30" s="69">
        <f>D28-D29</f>
        <v>3152424.4900000012</v>
      </c>
      <c r="E30" s="66"/>
      <c r="F30" s="54"/>
      <c r="G30" s="54"/>
      <c r="H30" s="60"/>
      <c r="I30" s="60"/>
      <c r="J30" s="60"/>
    </row>
    <row r="31" spans="1:13" s="67" customFormat="1" ht="26.25">
      <c r="A31" s="54"/>
      <c r="B31" s="54"/>
      <c r="C31" s="68"/>
      <c r="D31" s="66"/>
      <c r="E31" s="66"/>
      <c r="F31" s="54"/>
      <c r="G31" s="54"/>
      <c r="H31" s="60"/>
      <c r="I31" s="60"/>
      <c r="J31" s="60"/>
    </row>
    <row r="32" spans="1:13" s="67" customFormat="1" ht="26.25">
      <c r="A32" s="54"/>
      <c r="B32" s="54"/>
      <c r="C32" s="68"/>
      <c r="D32" s="66"/>
      <c r="E32" s="66"/>
      <c r="F32" s="54"/>
      <c r="G32" s="54"/>
      <c r="H32" s="60"/>
      <c r="I32" s="60"/>
      <c r="J32" s="60"/>
    </row>
    <row r="33" spans="1:13" ht="32.25" customHeight="1">
      <c r="A33" s="70" t="s">
        <v>59</v>
      </c>
      <c r="B33" s="70"/>
      <c r="C33" s="70"/>
      <c r="D33" s="70"/>
      <c r="E33" s="70"/>
      <c r="F33" s="70"/>
      <c r="G33" s="70"/>
      <c r="H33" s="70"/>
      <c r="I33" s="70"/>
      <c r="J33" s="70"/>
      <c r="K33" s="70"/>
      <c r="L33" s="70"/>
      <c r="M33" s="71"/>
    </row>
    <row r="34" spans="1:13" ht="32.25" customHeight="1">
      <c r="A34" s="72"/>
      <c r="B34" s="72"/>
      <c r="C34" s="72"/>
      <c r="D34" s="72"/>
      <c r="E34" s="72"/>
      <c r="F34" s="72"/>
      <c r="G34" s="72"/>
      <c r="H34" s="72"/>
      <c r="I34" s="72"/>
      <c r="J34" s="72"/>
      <c r="K34" s="72"/>
      <c r="L34" s="72"/>
      <c r="M34" s="71"/>
    </row>
    <row r="35" spans="1:13" ht="32.25" customHeight="1">
      <c r="A35" s="72"/>
      <c r="B35" s="72"/>
      <c r="C35" s="72"/>
      <c r="D35" s="72"/>
      <c r="E35" s="72"/>
      <c r="F35" s="72"/>
      <c r="G35" s="72"/>
      <c r="H35" s="72"/>
      <c r="I35" s="72"/>
      <c r="J35" s="72"/>
      <c r="K35" s="72"/>
      <c r="L35" s="72"/>
      <c r="M35" s="71"/>
    </row>
  </sheetData>
  <mergeCells count="12">
    <mergeCell ref="A22:C22"/>
    <mergeCell ref="A23:C23"/>
    <mergeCell ref="A24:C24"/>
    <mergeCell ref="A25:C25"/>
    <mergeCell ref="B27:E27"/>
    <mergeCell ref="A33:L33"/>
    <mergeCell ref="A1:L1"/>
    <mergeCell ref="A2:L2"/>
    <mergeCell ref="A3:L3"/>
    <mergeCell ref="A18:G18"/>
    <mergeCell ref="A20:E20"/>
    <mergeCell ref="A21:C21"/>
  </mergeCells>
  <pageMargins left="0.19685039370078741" right="0.19685039370078741" top="0.19685039370078741" bottom="0.19685039370078741" header="0.51181102362204722" footer="0.15748031496062992"/>
  <pageSetup paperSize="9" scale="7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2026-10-05T04:20:10Z</dcterms:created>
  <dcterms:modified xsi:type="dcterms:W3CDTF">2026-10-05T04:20:24Z</dcterms:modified>
</cp:coreProperties>
</file>