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5DBF394E-ADBC-4A8C-BEA6-B4FB03AFA9D3}" xr6:coauthVersionLast="47" xr6:coauthVersionMax="47" xr10:uidLastSave="{00000000-0000-0000-0000-000000000000}"/>
  <bookViews>
    <workbookView xWindow="1170" yWindow="900" windowWidth="16185" windowHeight="15300" xr2:uid="{7C6BCFFA-3CAD-41BB-A18F-B8231F35E623}"/>
  </bookViews>
  <sheets>
    <sheet name="2569" sheetId="1" r:id="rId1"/>
  </sheets>
  <definedNames>
    <definedName name="_xlnm._FilterDatabase" localSheetId="0" hidden="1">'2569'!$E$1:$E$29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" l="1"/>
  <c r="D22" i="1" s="1"/>
  <c r="E23" i="1" s="1"/>
  <c r="J16" i="1"/>
  <c r="D27" i="1" s="1"/>
  <c r="D28" i="1" s="1"/>
  <c r="I16" i="1"/>
  <c r="H16" i="1"/>
  <c r="L15" i="1"/>
  <c r="L14" i="1"/>
  <c r="L13" i="1"/>
  <c r="L12" i="1"/>
  <c r="L11" i="1"/>
  <c r="L10" i="1"/>
  <c r="L9" i="1"/>
  <c r="L8" i="1"/>
  <c r="L7" i="1"/>
  <c r="L6" i="1"/>
  <c r="L5" i="1"/>
  <c r="L16" i="1" s="1"/>
</calcChain>
</file>

<file path=xl/sharedStrings.xml><?xml version="1.0" encoding="utf-8"?>
<sst xmlns="http://schemas.openxmlformats.org/spreadsheetml/2006/main" count="82" uniqueCount="56">
  <si>
    <t>ทะเบียนคุมสินทรัพย์รับบริจาค</t>
  </si>
  <si>
    <t>สำนักบริหารพื้นที่อนุรักษ์ที่ 14 (ตาก)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</si>
  <si>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</si>
  <si>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</si>
  <si>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</si>
  <si>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</si>
  <si>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</si>
  <si>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</si>
  <si>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</si>
  <si>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</si>
  <si>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</si>
  <si>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</si>
  <si>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</si>
  <si>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</si>
  <si>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</si>
  <si>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</si>
  <si>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อาคารเพื่อประโยชน์อื่น</t>
  </si>
  <si>
    <t>อาคารที่ทำการตึกชั้นเดียว ขนาด 2 ห้องนอ</t>
  </si>
  <si>
    <t>10.08.2013</t>
  </si>
  <si>
    <t>025/000</t>
  </si>
  <si>
    <t>2</t>
  </si>
  <si>
    <t>ครภัณฑ์สำนักงาน</t>
  </si>
  <si>
    <t>เครื่องปรับอากาศยี่ห้อ ไฮมอร์ ขนาด 12,000 BTU</t>
  </si>
  <si>
    <t>18.12.2017</t>
  </si>
  <si>
    <t>010/000</t>
  </si>
  <si>
    <t>3</t>
  </si>
  <si>
    <t>เครื่องปรับอากาศ ยี่ห้อ Mitsubishi</t>
  </si>
  <si>
    <t>02.07.2019</t>
  </si>
  <si>
    <t>4</t>
  </si>
  <si>
    <t>เครื่องปรับอากาศ ยี่ห้อ HAIER</t>
  </si>
  <si>
    <t>28.09.2020</t>
  </si>
  <si>
    <t>5</t>
  </si>
  <si>
    <t>เครื่องปรับอากาศ ยี่ห้อ SAMSUNG รุ่น AR18MYFTAURNA</t>
  </si>
  <si>
    <t>6</t>
  </si>
  <si>
    <t>เครื่องปรับอากาศ ยี่ห้อ SAIJO DENKI ขนาด 25,000 BTU</t>
  </si>
  <si>
    <t>29.09.2020</t>
  </si>
  <si>
    <t>7</t>
  </si>
  <si>
    <t>8</t>
  </si>
  <si>
    <t>เครื่องปรับอากาศ ยี่ห้อ LG ขนาด 12,000 BTU</t>
  </si>
  <si>
    <t>9</t>
  </si>
  <si>
    <t>เครื่องปรับอากาศ ยี่ห้อ HAIER ขนาด 12,000 BTU</t>
  </si>
  <si>
    <t>10</t>
  </si>
  <si>
    <t>เครื่องปรับอากาศ ยี่ห้อ CENTRAL AIR ขนาด 18,000 BTU</t>
  </si>
  <si>
    <t>11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</si>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</sst>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 shrinkToFit="1"/>
    </xf>
    <xf numFmtId="0" fontId="1" fillId="2" borderId="0" xfId="0" applyFont="1" applyFill="1"/>
    <xf numFmtId="0" fontId="2" fillId="2" borderId="6" xfId="0" quotePrefix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5" fontId="2" fillId="2" borderId="8" xfId="1" applyFont="1" applyFill="1" applyBorder="1" applyAlignment="1">
      <alignment horizontal="center" vertical="center" wrapText="1"/>
    </xf>
    <xf numFmtId="165" fontId="2" fillId="2" borderId="7" xfId="1" applyFont="1" applyFill="1" applyBorder="1" applyAlignment="1">
      <alignment horizontal="center" vertical="center" wrapText="1"/>
    </xf>
    <xf numFmtId="165" fontId="2" fillId="2" borderId="7" xfId="1" applyFont="1" applyFill="1" applyBorder="1" applyAlignment="1">
      <alignment vertical="center"/>
    </xf>
    <xf numFmtId="165" fontId="2" fillId="2" borderId="0" xfId="0" applyNumberFormat="1" applyFont="1" applyFill="1"/>
    <xf numFmtId="0" fontId="4" fillId="2" borderId="10" xfId="0" quotePrefix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1" xfId="0" applyFont="1" applyFill="1" applyBorder="1" applyAlignment="1">
      <alignment horizontal="center"/>
    </xf>
    <xf numFmtId="1" fontId="4" fillId="2" borderId="12" xfId="0" applyNumberFormat="1" applyFont="1" applyFill="1" applyBorder="1"/>
    <xf numFmtId="0" fontId="4" fillId="2" borderId="13" xfId="0" applyFont="1" applyFill="1" applyBorder="1" applyAlignment="1">
      <alignment horizontal="center"/>
    </xf>
    <xf numFmtId="4" fontId="4" fillId="2" borderId="12" xfId="0" applyNumberFormat="1" applyFont="1" applyFill="1" applyBorder="1"/>
    <xf numFmtId="4" fontId="4" fillId="2" borderId="11" xfId="0" applyNumberFormat="1" applyFont="1" applyFill="1" applyBorder="1"/>
    <xf numFmtId="165" fontId="2" fillId="2" borderId="11" xfId="1" applyFont="1" applyFill="1" applyBorder="1"/>
    <xf numFmtId="0" fontId="4" fillId="2" borderId="0" xfId="0" applyFont="1" applyFill="1"/>
    <xf numFmtId="0" fontId="2" fillId="2" borderId="10" xfId="0" quotePrefix="1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/>
    <xf numFmtId="0" fontId="5" fillId="2" borderId="11" xfId="0" applyFont="1" applyFill="1" applyBorder="1" applyAlignment="1">
      <alignment horizontal="center"/>
    </xf>
    <xf numFmtId="1" fontId="5" fillId="2" borderId="12" xfId="0" applyNumberFormat="1" applyFont="1" applyFill="1" applyBorder="1"/>
    <xf numFmtId="0" fontId="2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" fontId="5" fillId="2" borderId="12" xfId="0" applyNumberFormat="1" applyFont="1" applyFill="1" applyBorder="1"/>
    <xf numFmtId="4" fontId="5" fillId="2" borderId="11" xfId="0" applyNumberFormat="1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4" xfId="0" quotePrefix="1" applyFont="1" applyFill="1" applyBorder="1" applyAlignment="1">
      <alignment horizontal="center"/>
    </xf>
    <xf numFmtId="0" fontId="2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/>
    <xf numFmtId="0" fontId="5" fillId="2" borderId="15" xfId="0" applyFont="1" applyFill="1" applyBorder="1" applyAlignment="1">
      <alignment horizontal="center"/>
    </xf>
    <xf numFmtId="1" fontId="5" fillId="2" borderId="16" xfId="0" applyNumberFormat="1" applyFont="1" applyFill="1" applyBorder="1"/>
    <xf numFmtId="0" fontId="2" fillId="2" borderId="15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4" fontId="5" fillId="2" borderId="16" xfId="0" applyNumberFormat="1" applyFont="1" applyFill="1" applyBorder="1"/>
    <xf numFmtId="165" fontId="2" fillId="2" borderId="15" xfId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/>
    <xf numFmtId="165" fontId="2" fillId="2" borderId="15" xfId="1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65" fontId="2" fillId="2" borderId="20" xfId="1" applyFont="1" applyFill="1" applyBorder="1"/>
    <xf numFmtId="165" fontId="2" fillId="3" borderId="20" xfId="1" applyFont="1" applyFill="1" applyBorder="1"/>
    <xf numFmtId="165" fontId="2" fillId="2" borderId="21" xfId="1" applyFont="1" applyFill="1" applyBorder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6" fillId="2" borderId="0" xfId="0" applyNumberFormat="1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1" applyFont="1" applyFill="1" applyBorder="1" applyAlignment="1">
      <alignment horizont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/>
    </xf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center"/>
    </xf>
    <xf numFmtId="165" fontId="2" fillId="2" borderId="0" xfId="2" applyFont="1" applyFill="1" applyBorder="1" applyAlignment="1">
      <alignment horizontal="center"/>
    </xf>
    <xf numFmtId="165" fontId="2" fillId="2" borderId="0" xfId="2" applyFont="1" applyFill="1" applyBorder="1"/>
    <xf numFmtId="0" fontId="8" fillId="2" borderId="0" xfId="0" applyFont="1" applyFill="1" applyAlignment="1">
      <alignment horizontal="right"/>
    </xf>
    <xf numFmtId="165" fontId="8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center"/>
    </xf>
  </cellXfs>
  <cellStyles count="3">
    <cellStyle name="Comma 2" xfId="1" xr:uid="{20EF1D32-ED33-4786-99AF-265F1B1124FE}"/>
    <cellStyle name="Comma 3" xfId="2" xr:uid="{FEA76969-0A2D-42D7-B8DE-97520A676FF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130628</xdr:colOff>
      <xdr:row>31</xdr:row>
      <xdr:rowOff>43544</xdr:rowOff>
    </xdr:from>
    <xdr:to>
      <xdr:col>12</xdr:col>
      <xdr:colOff>566234</xdr:colOff>
      <xdr:row>43</xdr:row>
      <xdr:rowOff>29749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2C5044E-305E-4EE1-B728-8A81412C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28" y="9406619"/>
          <a:ext cx="14189706" cy="3758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ACB13-FE19-4FF2-9035-006B06C35B78}">
  <dimension ref="A1:M35"/>
  <sheetViews>
    <sheetView tabSelected="1" zoomScale="70" zoomScaleNormal="70" workbookViewId="0">
      <selection activeCell="L30" sqref="L30"/>
    </sheetView>
  </sheetViews>
  <sheetFormatPr defaultColWidth="9" defaultRowHeight="21"/>
  <cols>
    <col min="1" max="1" width="6.28515625" style="61" customWidth="1"/>
    <col min="2" max="2" width="21" style="61" customWidth="1"/>
    <col min="3" max="3" width="50.28515625" style="80" bestFit="1" customWidth="1"/>
    <col min="4" max="4" width="19.140625" style="61" bestFit="1" customWidth="1"/>
    <col min="5" max="5" width="15.28515625" style="62" bestFit="1" customWidth="1"/>
    <col min="6" max="6" width="11.7109375" style="61" bestFit="1" customWidth="1"/>
    <col min="7" max="7" width="10" style="81" customWidth="1"/>
    <col min="8" max="9" width="14.7109375" style="2" customWidth="1"/>
    <col min="10" max="10" width="14.7109375" style="2" bestFit="1" customWidth="1"/>
    <col min="11" max="11" width="13.7109375" style="2" bestFit="1" customWidth="1"/>
    <col min="12" max="12" width="14.710937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100000065488</v>
      </c>
      <c r="F5" s="18"/>
      <c r="G5" s="19" t="s">
        <v>19</v>
      </c>
      <c r="H5" s="20">
        <v>633000</v>
      </c>
      <c r="I5" s="21">
        <v>307447.23</v>
      </c>
      <c r="J5" s="21">
        <v>325552.77</v>
      </c>
      <c r="K5" s="22">
        <v>25320</v>
      </c>
      <c r="L5" s="22">
        <f>J5-K5</f>
        <v>300232.77</v>
      </c>
      <c r="M5" s="23"/>
    </row>
    <row r="6" spans="1:13" s="33" customFormat="1" ht="21.75" customHeight="1">
      <c r="A6" s="24" t="s">
        <v>20</v>
      </c>
      <c r="B6" s="25" t="s">
        <v>21</v>
      </c>
      <c r="C6" s="26" t="s">
        <v>22</v>
      </c>
      <c r="D6" s="27" t="s">
        <v>23</v>
      </c>
      <c r="E6" s="28">
        <v>100000143631</v>
      </c>
      <c r="F6" s="27"/>
      <c r="G6" s="29" t="s">
        <v>24</v>
      </c>
      <c r="H6" s="30">
        <v>15900</v>
      </c>
      <c r="I6" s="21">
        <v>12380.22</v>
      </c>
      <c r="J6" s="31">
        <v>3519.78</v>
      </c>
      <c r="K6" s="32">
        <v>1590</v>
      </c>
      <c r="L6" s="32">
        <f>J6-K6</f>
        <v>1929.7800000000002</v>
      </c>
      <c r="M6" s="23"/>
    </row>
    <row r="7" spans="1:13" ht="21.75" customHeight="1">
      <c r="A7" s="34" t="s">
        <v>25</v>
      </c>
      <c r="B7" s="35" t="s">
        <v>21</v>
      </c>
      <c r="C7" s="36" t="s">
        <v>26</v>
      </c>
      <c r="D7" s="37" t="s">
        <v>27</v>
      </c>
      <c r="E7" s="38">
        <v>100000173072</v>
      </c>
      <c r="F7" s="39"/>
      <c r="G7" s="40" t="s">
        <v>24</v>
      </c>
      <c r="H7" s="41">
        <v>29000</v>
      </c>
      <c r="I7" s="21">
        <v>18123.009999999998</v>
      </c>
      <c r="J7" s="42">
        <v>10876.99</v>
      </c>
      <c r="K7" s="32">
        <v>2900</v>
      </c>
      <c r="L7" s="32">
        <f t="shared" ref="L7:L15" si="0">J7-K7</f>
        <v>7976.99</v>
      </c>
      <c r="M7" s="23"/>
    </row>
    <row r="8" spans="1:13" ht="21.75" customHeight="1">
      <c r="A8" s="24" t="s">
        <v>28</v>
      </c>
      <c r="B8" s="35" t="s">
        <v>21</v>
      </c>
      <c r="C8" s="36" t="s">
        <v>29</v>
      </c>
      <c r="D8" s="37" t="s">
        <v>30</v>
      </c>
      <c r="E8" s="38">
        <v>100000196868</v>
      </c>
      <c r="F8" s="39"/>
      <c r="G8" s="43" t="s">
        <v>24</v>
      </c>
      <c r="H8" s="41">
        <v>13500</v>
      </c>
      <c r="I8" s="21">
        <v>6761.07</v>
      </c>
      <c r="J8" s="42">
        <v>6738.93</v>
      </c>
      <c r="K8" s="32">
        <v>1350.01</v>
      </c>
      <c r="L8" s="32">
        <f t="shared" si="0"/>
        <v>5388.92</v>
      </c>
      <c r="M8" s="23"/>
    </row>
    <row r="9" spans="1:13" ht="21.75" customHeight="1">
      <c r="A9" s="34" t="s">
        <v>31</v>
      </c>
      <c r="B9" s="35" t="s">
        <v>21</v>
      </c>
      <c r="C9" s="36" t="s">
        <v>32</v>
      </c>
      <c r="D9" s="37" t="s">
        <v>30</v>
      </c>
      <c r="E9" s="38">
        <v>100000196869</v>
      </c>
      <c r="F9" s="39"/>
      <c r="G9" s="43" t="s">
        <v>24</v>
      </c>
      <c r="H9" s="41">
        <v>23500</v>
      </c>
      <c r="I9" s="21">
        <v>11769.29</v>
      </c>
      <c r="J9" s="42">
        <v>11730.71</v>
      </c>
      <c r="K9" s="32">
        <v>2350.0100000000002</v>
      </c>
      <c r="L9" s="32">
        <f t="shared" si="0"/>
        <v>9380.6999999999989</v>
      </c>
      <c r="M9" s="23"/>
    </row>
    <row r="10" spans="1:13" ht="21.75" customHeight="1">
      <c r="A10" s="24" t="s">
        <v>33</v>
      </c>
      <c r="B10" s="35" t="s">
        <v>21</v>
      </c>
      <c r="C10" s="36" t="s">
        <v>34</v>
      </c>
      <c r="D10" s="37" t="s">
        <v>35</v>
      </c>
      <c r="E10" s="38">
        <v>100000197365</v>
      </c>
      <c r="F10" s="39"/>
      <c r="G10" s="43" t="s">
        <v>24</v>
      </c>
      <c r="H10" s="41">
        <v>26500</v>
      </c>
      <c r="I10" s="21">
        <v>13264.5</v>
      </c>
      <c r="J10" s="42">
        <v>13235.5</v>
      </c>
      <c r="K10" s="32">
        <v>2650</v>
      </c>
      <c r="L10" s="32">
        <f t="shared" si="0"/>
        <v>10585.5</v>
      </c>
      <c r="M10" s="23"/>
    </row>
    <row r="11" spans="1:13" ht="21.75" customHeight="1">
      <c r="A11" s="34" t="s">
        <v>36</v>
      </c>
      <c r="B11" s="35" t="s">
        <v>21</v>
      </c>
      <c r="C11" s="36" t="s">
        <v>34</v>
      </c>
      <c r="D11" s="37" t="s">
        <v>35</v>
      </c>
      <c r="E11" s="38">
        <v>100000197366</v>
      </c>
      <c r="F11" s="39"/>
      <c r="G11" s="40" t="s">
        <v>24</v>
      </c>
      <c r="H11" s="41">
        <v>26500</v>
      </c>
      <c r="I11" s="21">
        <v>13264.5</v>
      </c>
      <c r="J11" s="42">
        <v>13235.5</v>
      </c>
      <c r="K11" s="32">
        <v>2650</v>
      </c>
      <c r="L11" s="32">
        <f t="shared" si="0"/>
        <v>10585.5</v>
      </c>
      <c r="M11" s="23"/>
    </row>
    <row r="12" spans="1:13" ht="21.75" customHeight="1">
      <c r="A12" s="24" t="s">
        <v>37</v>
      </c>
      <c r="B12" s="35" t="s">
        <v>21</v>
      </c>
      <c r="C12" s="36" t="s">
        <v>38</v>
      </c>
      <c r="D12" s="37" t="s">
        <v>35</v>
      </c>
      <c r="E12" s="38">
        <v>100000197367</v>
      </c>
      <c r="F12" s="39"/>
      <c r="G12" s="40" t="s">
        <v>24</v>
      </c>
      <c r="H12" s="41">
        <v>14500</v>
      </c>
      <c r="I12" s="21">
        <v>7257.92</v>
      </c>
      <c r="J12" s="42">
        <v>7242.08</v>
      </c>
      <c r="K12" s="32">
        <v>1450.01</v>
      </c>
      <c r="L12" s="32">
        <f t="shared" si="0"/>
        <v>5792.07</v>
      </c>
      <c r="M12" s="23"/>
    </row>
    <row r="13" spans="1:13" ht="21.75" customHeight="1">
      <c r="A13" s="34" t="s">
        <v>39</v>
      </c>
      <c r="B13" s="35" t="s">
        <v>21</v>
      </c>
      <c r="C13" s="36" t="s">
        <v>40</v>
      </c>
      <c r="D13" s="37" t="s">
        <v>35</v>
      </c>
      <c r="E13" s="38">
        <v>100000197368</v>
      </c>
      <c r="F13" s="39"/>
      <c r="G13" s="40" t="s">
        <v>24</v>
      </c>
      <c r="H13" s="41">
        <v>13000</v>
      </c>
      <c r="I13" s="21">
        <v>6507.1</v>
      </c>
      <c r="J13" s="42">
        <v>6492.9</v>
      </c>
      <c r="K13" s="32">
        <v>1300</v>
      </c>
      <c r="L13" s="32">
        <f t="shared" si="0"/>
        <v>5192.8999999999996</v>
      </c>
      <c r="M13" s="23"/>
    </row>
    <row r="14" spans="1:13" ht="21.75" customHeight="1">
      <c r="A14" s="24" t="s">
        <v>41</v>
      </c>
      <c r="B14" s="35" t="s">
        <v>21</v>
      </c>
      <c r="C14" s="36" t="s">
        <v>42</v>
      </c>
      <c r="D14" s="37" t="s">
        <v>35</v>
      </c>
      <c r="E14" s="38">
        <v>100000197369</v>
      </c>
      <c r="F14" s="39"/>
      <c r="G14" s="40" t="s">
        <v>24</v>
      </c>
      <c r="H14" s="41">
        <v>19800</v>
      </c>
      <c r="I14" s="21">
        <v>9910.82</v>
      </c>
      <c r="J14" s="42">
        <v>9889.18</v>
      </c>
      <c r="K14" s="32">
        <v>1980.01</v>
      </c>
      <c r="L14" s="32">
        <f t="shared" si="0"/>
        <v>7909.17</v>
      </c>
      <c r="M14" s="23"/>
    </row>
    <row r="15" spans="1:13" ht="21.75" customHeight="1">
      <c r="A15" s="44" t="s">
        <v>43</v>
      </c>
      <c r="B15" s="45" t="s">
        <v>21</v>
      </c>
      <c r="C15" s="46" t="s">
        <v>42</v>
      </c>
      <c r="D15" s="47" t="s">
        <v>35</v>
      </c>
      <c r="E15" s="48">
        <v>100000197370</v>
      </c>
      <c r="F15" s="49"/>
      <c r="G15" s="50" t="s">
        <v>24</v>
      </c>
      <c r="H15" s="51">
        <v>19800</v>
      </c>
      <c r="I15" s="52">
        <v>9910.82</v>
      </c>
      <c r="J15" s="53">
        <v>9889.18</v>
      </c>
      <c r="K15" s="54">
        <v>1980.01</v>
      </c>
      <c r="L15" s="54">
        <f t="shared" si="0"/>
        <v>7909.17</v>
      </c>
      <c r="M15" s="23"/>
    </row>
    <row r="16" spans="1:13" ht="21.75" thickBot="1">
      <c r="A16" s="55" t="s">
        <v>44</v>
      </c>
      <c r="B16" s="56"/>
      <c r="C16" s="56"/>
      <c r="D16" s="56"/>
      <c r="E16" s="56"/>
      <c r="F16" s="56"/>
      <c r="G16" s="57"/>
      <c r="H16" s="58">
        <f>SUM(H5:H15)</f>
        <v>835000</v>
      </c>
      <c r="I16" s="58">
        <f>SUM(I5:I15)</f>
        <v>416596.47999999992</v>
      </c>
      <c r="J16" s="58">
        <f>SUM(J5:J15)</f>
        <v>418403.52000000008</v>
      </c>
      <c r="K16" s="59">
        <f>SUM(K5:K15)</f>
        <v>45520.05</v>
      </c>
      <c r="L16" s="60">
        <f>SUM(L5:L15)</f>
        <v>372883.47000000003</v>
      </c>
    </row>
    <row r="17" spans="1:13" ht="21.75" thickTop="1">
      <c r="C17" s="2"/>
      <c r="G17" s="61"/>
      <c r="H17" s="63"/>
      <c r="I17" s="63"/>
      <c r="J17" s="63"/>
    </row>
    <row r="18" spans="1:13">
      <c r="A18" s="64" t="s">
        <v>45</v>
      </c>
      <c r="B18" s="65"/>
      <c r="C18" s="65"/>
      <c r="D18" s="65"/>
      <c r="E18" s="65"/>
      <c r="G18" s="61"/>
      <c r="H18" s="63"/>
      <c r="I18" s="63"/>
      <c r="J18" s="63"/>
    </row>
    <row r="19" spans="1:13">
      <c r="A19" s="64" t="s">
        <v>46</v>
      </c>
      <c r="B19" s="65"/>
      <c r="C19" s="65"/>
      <c r="E19" s="66"/>
      <c r="G19" s="61"/>
      <c r="H19" s="63"/>
      <c r="I19" s="63"/>
      <c r="J19" s="63"/>
    </row>
    <row r="20" spans="1:13">
      <c r="A20" s="64" t="s">
        <v>47</v>
      </c>
      <c r="B20" s="65"/>
      <c r="C20" s="65"/>
      <c r="E20" s="66"/>
      <c r="G20" s="61"/>
      <c r="H20" s="67"/>
      <c r="I20" s="67"/>
      <c r="J20" s="67"/>
    </row>
    <row r="21" spans="1:13">
      <c r="A21" s="64" t="s">
        <v>48</v>
      </c>
      <c r="B21" s="65"/>
      <c r="C21" s="65"/>
      <c r="E21" s="66"/>
      <c r="G21" s="61"/>
      <c r="H21" s="67"/>
      <c r="I21" s="67"/>
      <c r="J21" s="67"/>
    </row>
    <row r="22" spans="1:13">
      <c r="A22" s="64" t="s">
        <v>49</v>
      </c>
      <c r="B22" s="65"/>
      <c r="C22" s="65"/>
      <c r="D22" s="66">
        <f>+K16</f>
        <v>45520.05</v>
      </c>
      <c r="E22" s="66"/>
      <c r="G22" s="61"/>
      <c r="H22" s="67"/>
      <c r="I22" s="67"/>
      <c r="J22" s="67"/>
    </row>
    <row r="23" spans="1:13">
      <c r="A23" s="64" t="s">
        <v>50</v>
      </c>
      <c r="B23" s="65"/>
      <c r="C23" s="65"/>
      <c r="E23" s="66">
        <f>SUM(D22)</f>
        <v>45520.05</v>
      </c>
      <c r="G23" s="61"/>
      <c r="H23" s="67"/>
      <c r="I23" s="67"/>
      <c r="J23" s="67"/>
    </row>
    <row r="24" spans="1:13">
      <c r="B24" s="68" t="s">
        <v>51</v>
      </c>
      <c r="C24" s="2"/>
      <c r="E24" s="66"/>
      <c r="G24" s="61"/>
      <c r="H24" s="67"/>
      <c r="I24" s="67"/>
      <c r="J24" s="67"/>
    </row>
    <row r="25" spans="1:13">
      <c r="B25" s="64"/>
      <c r="C25" s="65"/>
      <c r="D25" s="65"/>
      <c r="E25" s="65"/>
      <c r="F25" s="69"/>
      <c r="G25" s="61"/>
      <c r="H25" s="70"/>
      <c r="I25" s="70"/>
      <c r="J25" s="70"/>
    </row>
    <row r="26" spans="1:13" ht="26.25">
      <c r="C26" s="71" t="s">
        <v>52</v>
      </c>
      <c r="D26" s="72">
        <v>436183.52</v>
      </c>
      <c r="E26" s="73"/>
      <c r="G26" s="61"/>
      <c r="H26" s="67"/>
      <c r="I26" s="67"/>
      <c r="J26" s="67"/>
    </row>
    <row r="27" spans="1:13" s="74" customFormat="1" ht="26.25">
      <c r="A27" s="61"/>
      <c r="B27" s="61"/>
      <c r="C27" s="71" t="s">
        <v>53</v>
      </c>
      <c r="D27" s="72">
        <f>J16</f>
        <v>418403.52000000008</v>
      </c>
      <c r="E27" s="73"/>
      <c r="F27" s="61"/>
      <c r="G27" s="61"/>
      <c r="H27" s="67"/>
      <c r="I27" s="67"/>
      <c r="J27" s="67"/>
    </row>
    <row r="28" spans="1:13" s="74" customFormat="1" ht="26.25">
      <c r="A28" s="61"/>
      <c r="B28" s="61"/>
      <c r="C28" s="75" t="s">
        <v>54</v>
      </c>
      <c r="D28" s="76">
        <f>D26-D27</f>
        <v>17779.999999999942</v>
      </c>
      <c r="E28" s="73"/>
      <c r="F28" s="61"/>
      <c r="G28" s="61"/>
      <c r="H28" s="67"/>
      <c r="I28" s="67"/>
      <c r="J28" s="67"/>
    </row>
    <row r="29" spans="1:13" s="74" customFormat="1" ht="26.25">
      <c r="A29" s="61"/>
      <c r="B29" s="61"/>
      <c r="C29" s="75"/>
      <c r="D29" s="73"/>
      <c r="E29" s="73"/>
      <c r="F29" s="61"/>
      <c r="G29" s="61"/>
      <c r="H29" s="67"/>
      <c r="I29" s="67"/>
      <c r="J29" s="67"/>
    </row>
    <row r="30" spans="1:13" s="74" customFormat="1" ht="26.25">
      <c r="A30" s="61"/>
      <c r="B30" s="61"/>
      <c r="C30" s="75"/>
      <c r="D30" s="73"/>
      <c r="E30" s="73"/>
      <c r="F30" s="61"/>
      <c r="G30" s="61"/>
      <c r="H30" s="67"/>
      <c r="I30" s="67"/>
      <c r="J30" s="67"/>
    </row>
    <row r="31" spans="1:13" ht="32.25" customHeight="1">
      <c r="A31" s="77" t="s">
        <v>55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8"/>
    </row>
    <row r="32" spans="1:13" ht="32.25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8"/>
    </row>
    <row r="33" spans="1:13" ht="32.25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8"/>
    </row>
    <row r="34" spans="1:13" ht="32.2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8"/>
    </row>
    <row r="35" spans="1:13" ht="32.25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8"/>
    </row>
  </sheetData>
  <mergeCells count="12">
    <mergeCell ref="A20:C20"/>
    <mergeCell ref="A21:C21"/>
    <mergeCell ref="A22:C22"/>
    <mergeCell ref="A23:C23"/>
    <mergeCell ref="B25:E25"/>
    <mergeCell ref="A31:L31"/>
    <mergeCell ref="A1:L1"/>
    <mergeCell ref="A2:L2"/>
    <mergeCell ref="A3:L3"/>
    <mergeCell ref="A16:G16"/>
    <mergeCell ref="A18:E18"/>
    <mergeCell ref="A19:C19"/>
  </mergeCells>
  <pageMargins left="0.19685039370078741" right="0.19685039370078741" top="0.19685039370078741" bottom="0.19685039370078741" header="0.17" footer="0.15748031496062992"/>
  <pageSetup paperSize="9" scale="6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2026-10-05T04:22:43Z</dcterms:created>
  <dcterms:modified xsi:type="dcterms:W3CDTF">2026-10-05T04:22:55Z</dcterms:modified>
</cp:coreProperties>
</file>