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ได้รอรับรู้ 2567\"/>
    </mc:Choice>
  </mc:AlternateContent>
  <xr:revisionPtr revIDLastSave="0" documentId="13_ncr:1_{1F4E213C-DAF5-42A2-A4FA-EBA93567BFE4}" xr6:coauthVersionLast="36" xr6:coauthVersionMax="47" xr10:uidLastSave="{00000000-0000-0000-0000-000000000000}"/>
  <bookViews>
    <workbookView xWindow="-120" yWindow="-120" windowWidth="19440" windowHeight="11640" firstSheet="1" activeTab="1" xr2:uid="{00000000-000D-0000-FFFF-FFFF00000000}"/>
  </bookViews>
  <sheets>
    <sheet name="2564" sheetId="4" state="hidden" r:id="rId1"/>
    <sheet name="2566" sheetId="1" r:id="rId2"/>
    <sheet name="2567" sheetId="5" r:id="rId3"/>
  </sheets>
  <definedNames>
    <definedName name="_xlnm._FilterDatabase" localSheetId="2" hidden="1">'2567'!$E$1:$E$26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5" l="1"/>
  <c r="H13" i="5"/>
  <c r="K13" i="5"/>
  <c r="D19" i="5" s="1"/>
  <c r="E20" i="5" s="1"/>
  <c r="J13" i="5"/>
  <c r="D24" i="5" s="1"/>
  <c r="I13" i="5"/>
  <c r="L12" i="5"/>
  <c r="L11" i="5"/>
  <c r="L10" i="5"/>
  <c r="L9" i="5"/>
  <c r="L8" i="5"/>
  <c r="L7" i="5"/>
  <c r="L6" i="5"/>
  <c r="L5" i="5"/>
  <c r="J16" i="1"/>
  <c r="E22" i="1" s="1"/>
  <c r="L13" i="5" l="1"/>
  <c r="D21" i="1"/>
  <c r="H16" i="1"/>
  <c r="H27" i="4" l="1"/>
  <c r="I27" i="4"/>
  <c r="D33" i="4" s="1"/>
  <c r="E34" i="4" l="1"/>
  <c r="I16" i="1" l="1"/>
</calcChain>
</file>

<file path=xl/sharedStrings.xml><?xml version="1.0" encoding="utf-8"?>
<sst xmlns="http://schemas.openxmlformats.org/spreadsheetml/2006/main" count="235" uniqueCount="87">
  <si>
    <t>ทะเบียนคุมสินทรัพย์รับบริจาคในระบบ GFMIS</t>
  </si>
  <si>
    <t>สำนักบริหารพื้นที่อนุรักษ์ที่ 16 (เชียงใหม่)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</si>
  <si>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</si>
  <si>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</si>
  <si>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</si>
  <si>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</si>
  <si>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</si>
  <si>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</si>
  <si>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</si>
  <si>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</si>
  <si>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อาคารสำนักงาน</t>
  </si>
  <si>
    <t>เรือนประทับทรงงาน รับบริจาคจาก</t>
  </si>
  <si>
    <t>06.02.2014</t>
  </si>
  <si>
    <t>017/000</t>
  </si>
  <si>
    <t>สำนักงาน</t>
  </si>
  <si>
    <t>เครื่องปรับอากาศ ยี่ห้อ Haier รุ่น HSU1</t>
  </si>
  <si>
    <t>09.06.2014</t>
  </si>
  <si>
    <t>010/000</t>
  </si>
  <si>
    <t>ยานพาหนะ</t>
  </si>
  <si>
    <t>รถจักรยานยนต์ LIFANรุ่นCROSSทะเบียน1กต5</t>
  </si>
  <si>
    <t>24.12.2014</t>
  </si>
  <si>
    <t>008/000</t>
  </si>
  <si>
    <t>โฆษณาและเผยแพร่</t>
  </si>
  <si>
    <t>ชุดวิดีโอโปรเจคเตอร์ (มัลติมีเดียโปรเจค</t>
  </si>
  <si>
    <t>16.10.2012</t>
  </si>
  <si>
    <t>โทรทัศน์สี ยี่ห้อ SHARP รุ่น LC-32A 37M</t>
  </si>
  <si>
    <t>คอมพิวเตอร์</t>
  </si>
  <si>
    <t>004/0</t>
  </si>
  <si>
    <t>โต๊ะอเนกประสงค์ยี่ห้อ:MONOรูปตัว</t>
  </si>
  <si>
    <t>01.10.2016</t>
  </si>
  <si>
    <t>010/0</t>
  </si>
  <si>
    <t>โทรศัพย์เคลื่อนที่ ยี่ห้อ:iphone4s</t>
  </si>
  <si>
    <t>005/0</t>
  </si>
  <si>
    <t>เครื่องคอมพิวเตอร์ชนิดพกพา(Notebo</t>
  </si>
  <si>
    <t>เครื่องปรับอากาศ ขนาด 18000 บีทียู</t>
  </si>
  <si>
    <t>22.12.2016</t>
  </si>
  <si>
    <t>เครื่องปรับอากาศ ขนาด 12000 บีทียู</t>
  </si>
  <si>
    <t>รถยนต์นั่ง ยี่ห้อ ISUSU ทะเบียนรถ</t>
  </si>
  <si>
    <t>26.07.2017</t>
  </si>
  <si>
    <t>008/0</t>
  </si>
  <si>
    <t>เครื่องคอมพิวเตอร์สำหรับงานสำนักงานยี่ห้อEmasster</t>
  </si>
  <si>
    <t>15.11.2017</t>
  </si>
  <si>
    <t>ครุภัณฑ์วิทยาศาสตรฯ</t>
  </si>
  <si>
    <t>เครื่องกระตุ้นหัวใจด้วยไฟฟ้ายี่ห้อ:ZOLL AED</t>
  </si>
  <si>
    <t>02.01.2020</t>
  </si>
  <si>
    <t xml:space="preserve">ดำเนินการปรับปรุงรายการบัญชีรายได้รอการรับรู้(2213010101)ด้วยคำสั่งงาน ZGL_JV </t>
  </si>
  <si>
    <t>รหัสงบประมาณ : 09009</t>
  </si>
  <si>
    <t>เดบิต(40)</t>
  </si>
  <si>
    <t>2213010101  รายได้รอการรับรู้</t>
  </si>
  <si>
    <t>เครดิต(50)</t>
  </si>
  <si>
    <t>4302030101  รายได้จากการบริจาค</t>
  </si>
  <si>
    <t>ณ 30 กันยายน 2564</t>
  </si>
  <si>
    <t>ค่าเสื่อมปี64 ที่ต้องปรับปรุง</t>
  </si>
  <si>
    <t>วันที่เอกสาร และ วันผ่านรายการ : 30.09.2021</t>
  </si>
  <si>
    <t>รหัสแหล่งของเงิน : 6431000 , รหัสกิจกรรมหลัก : P5000</t>
  </si>
  <si>
    <t>หมายเหตุ</t>
  </si>
  <si>
    <t>ปป.หมดปี64</t>
  </si>
  <si>
    <t xml:space="preserve">         ปป.หมดปี64</t>
  </si>
  <si>
    <t>ค่าเสื่อมปี 65    ที่ต้องปรับปรุง</t>
  </si>
  <si>
    <t>งวดสุดท้าย</t>
  </si>
  <si>
    <r>
      <t xml:space="preserve">วันที่เอกสาร และ วันผ่านรายการ : </t>
    </r>
    <r>
      <rPr>
        <b/>
        <sz val="14"/>
        <rFont val="TH SarabunPSK"/>
        <family val="2"/>
      </rPr>
      <t>30.09.2023</t>
    </r>
  </si>
  <si>
    <r>
      <t xml:space="preserve">รหัสแหล่งของเงิน : </t>
    </r>
    <r>
      <rPr>
        <b/>
        <sz val="14"/>
        <rFont val="TH SarabunPSK"/>
        <family val="2"/>
      </rPr>
      <t>6631000</t>
    </r>
    <r>
      <rPr>
        <sz val="14"/>
        <rFont val="TH SarabunPSK"/>
        <family val="2"/>
      </rPr>
      <t xml:space="preserve"> , รหัสกิจกรรมหลัก : P5000</t>
    </r>
  </si>
  <si>
    <t>ค่าเสื่อมปี 66    ที่ต้องปรับปรุง</t>
  </si>
  <si>
    <t>ณ 30 กันยายน 2566</t>
  </si>
  <si>
    <t>ทะเบียนคุมสินทรัพย์รับบริจาค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</si>
  <si>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</si>
  <si>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</si>
  <si>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</si>
  <si>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</si>
  <si>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</si>
  <si>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</si>
  <si>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1</t>
  </si>
  <si>
    <t>2</t>
  </si>
  <si>
    <t>3</t>
  </si>
  <si>
    <t>4</t>
  </si>
  <si>
    <t>5</t>
  </si>
  <si>
    <t>รวม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</si>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</sst>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3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8"/>
      <name val="Calibri"/>
      <family val="2"/>
      <charset val="222"/>
      <scheme val="minor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164">
    <xf numFmtId="0" fontId="0" fillId="0" borderId="0" xfId="0"/>
    <xf numFmtId="0" fontId="19" fillId="0" borderId="0" xfId="0" applyFont="1"/>
    <xf numFmtId="0" fontId="18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1" fontId="18" fillId="0" borderId="16" xfId="0" applyNumberFormat="1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164" fontId="18" fillId="0" borderId="16" xfId="0" applyNumberFormat="1" applyFont="1" applyBorder="1" applyAlignment="1">
      <alignment horizontal="center" wrapText="1"/>
    </xf>
    <xf numFmtId="43" fontId="18" fillId="0" borderId="16" xfId="1" applyFont="1" applyFill="1" applyBorder="1" applyAlignment="1">
      <alignment horizontal="center" vertical="center" wrapText="1"/>
    </xf>
    <xf numFmtId="4" fontId="18" fillId="0" borderId="16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1" xfId="0" applyFont="1" applyBorder="1"/>
    <xf numFmtId="0" fontId="21" fillId="0" borderId="11" xfId="0" applyFont="1" applyBorder="1"/>
    <xf numFmtId="0" fontId="21" fillId="0" borderId="11" xfId="0" applyFont="1" applyBorder="1" applyAlignment="1">
      <alignment horizontal="center"/>
    </xf>
    <xf numFmtId="4" fontId="21" fillId="0" borderId="11" xfId="0" applyNumberFormat="1" applyFont="1" applyBorder="1"/>
    <xf numFmtId="4" fontId="21" fillId="0" borderId="0" xfId="0" applyNumberFormat="1" applyFont="1"/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4" fontId="21" fillId="0" borderId="10" xfId="0" applyNumberFormat="1" applyFont="1" applyBorder="1"/>
    <xf numFmtId="43" fontId="21" fillId="0" borderId="10" xfId="1" applyFont="1" applyFill="1" applyBorder="1"/>
    <xf numFmtId="0" fontId="21" fillId="0" borderId="0" xfId="0" applyFont="1"/>
    <xf numFmtId="0" fontId="20" fillId="33" borderId="10" xfId="0" applyFont="1" applyFill="1" applyBorder="1"/>
    <xf numFmtId="0" fontId="20" fillId="33" borderId="12" xfId="0" applyFont="1" applyFill="1" applyBorder="1"/>
    <xf numFmtId="0" fontId="21" fillId="0" borderId="12" xfId="0" applyFont="1" applyBorder="1"/>
    <xf numFmtId="0" fontId="21" fillId="0" borderId="12" xfId="0" applyFont="1" applyBorder="1" applyAlignment="1">
      <alignment horizontal="center"/>
    </xf>
    <xf numFmtId="4" fontId="21" fillId="0" borderId="12" xfId="0" applyNumberFormat="1" applyFont="1" applyBorder="1"/>
    <xf numFmtId="0" fontId="20" fillId="0" borderId="0" xfId="0" applyFont="1" applyAlignment="1">
      <alignment horizontal="center"/>
    </xf>
    <xf numFmtId="0" fontId="20" fillId="33" borderId="0" xfId="0" applyFont="1" applyFill="1"/>
    <xf numFmtId="0" fontId="21" fillId="0" borderId="0" xfId="0" applyFont="1" applyAlignment="1">
      <alignment horizontal="center"/>
    </xf>
    <xf numFmtId="4" fontId="21" fillId="0" borderId="14" xfId="0" applyNumberFormat="1" applyFont="1" applyBorder="1"/>
    <xf numFmtId="0" fontId="19" fillId="0" borderId="0" xfId="0" applyFont="1" applyAlignment="1">
      <alignment horizontal="center"/>
    </xf>
    <xf numFmtId="43" fontId="20" fillId="0" borderId="13" xfId="0" applyNumberFormat="1" applyFont="1" applyBorder="1"/>
    <xf numFmtId="4" fontId="20" fillId="0" borderId="13" xfId="0" applyNumberFormat="1" applyFont="1" applyBorder="1"/>
    <xf numFmtId="0" fontId="18" fillId="0" borderId="0" xfId="0" applyFont="1"/>
    <xf numFmtId="0" fontId="20" fillId="0" borderId="0" xfId="0" applyFont="1"/>
    <xf numFmtId="1" fontId="21" fillId="0" borderId="11" xfId="0" applyNumberFormat="1" applyFont="1" applyBorder="1" applyAlignment="1">
      <alignment horizontal="center"/>
    </xf>
    <xf numFmtId="1" fontId="21" fillId="0" borderId="10" xfId="0" applyNumberFormat="1" applyFont="1" applyBorder="1" applyAlignment="1">
      <alignment horizontal="center"/>
    </xf>
    <xf numFmtId="1" fontId="21" fillId="0" borderId="12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4" fontId="22" fillId="0" borderId="0" xfId="0" applyNumberFormat="1" applyFont="1"/>
    <xf numFmtId="0" fontId="22" fillId="0" borderId="0" xfId="0" applyFont="1"/>
    <xf numFmtId="4" fontId="23" fillId="0" borderId="0" xfId="0" applyNumberFormat="1" applyFont="1"/>
    <xf numFmtId="0" fontId="24" fillId="0" borderId="0" xfId="0" applyFont="1"/>
    <xf numFmtId="4" fontId="22" fillId="0" borderId="13" xfId="0" applyNumberFormat="1" applyFont="1" applyBorder="1"/>
    <xf numFmtId="43" fontId="22" fillId="0" borderId="13" xfId="0" applyNumberFormat="1" applyFont="1" applyBorder="1"/>
    <xf numFmtId="4" fontId="23" fillId="0" borderId="14" xfId="0" applyNumberFormat="1" applyFont="1" applyBorder="1"/>
    <xf numFmtId="0" fontId="23" fillId="0" borderId="0" xfId="0" applyFont="1" applyAlignment="1">
      <alignment horizontal="center"/>
    </xf>
    <xf numFmtId="0" fontId="23" fillId="0" borderId="0" xfId="0" applyFont="1"/>
    <xf numFmtId="1" fontId="23" fillId="0" borderId="0" xfId="0" applyNumberFormat="1" applyFont="1"/>
    <xf numFmtId="0" fontId="22" fillId="33" borderId="0" xfId="0" applyFont="1" applyFill="1"/>
    <xf numFmtId="0" fontId="22" fillId="0" borderId="0" xfId="0" applyFont="1" applyAlignment="1">
      <alignment horizontal="center"/>
    </xf>
    <xf numFmtId="4" fontId="23" fillId="0" borderId="12" xfId="0" applyNumberFormat="1" applyFont="1" applyBorder="1"/>
    <xf numFmtId="0" fontId="23" fillId="0" borderId="12" xfId="0" applyFont="1" applyBorder="1" applyAlignment="1">
      <alignment horizontal="center"/>
    </xf>
    <xf numFmtId="0" fontId="23" fillId="0" borderId="12" xfId="0" applyFont="1" applyBorder="1"/>
    <xf numFmtId="1" fontId="23" fillId="0" borderId="12" xfId="0" applyNumberFormat="1" applyFont="1" applyBorder="1"/>
    <xf numFmtId="0" fontId="22" fillId="33" borderId="12" xfId="0" applyFont="1" applyFill="1" applyBorder="1"/>
    <xf numFmtId="0" fontId="22" fillId="0" borderId="10" xfId="0" applyFont="1" applyBorder="1" applyAlignment="1">
      <alignment horizontal="center"/>
    </xf>
    <xf numFmtId="4" fontId="23" fillId="0" borderId="10" xfId="0" applyNumberFormat="1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1" fontId="23" fillId="0" borderId="10" xfId="0" applyNumberFormat="1" applyFont="1" applyBorder="1"/>
    <xf numFmtId="0" fontId="22" fillId="33" borderId="10" xfId="0" applyFont="1" applyFill="1" applyBorder="1"/>
    <xf numFmtId="0" fontId="22" fillId="0" borderId="10" xfId="0" applyFont="1" applyBorder="1"/>
    <xf numFmtId="43" fontId="23" fillId="0" borderId="10" xfId="1" applyFont="1" applyFill="1" applyBorder="1"/>
    <xf numFmtId="4" fontId="23" fillId="0" borderId="11" xfId="0" applyNumberFormat="1" applyFont="1" applyBorder="1"/>
    <xf numFmtId="0" fontId="23" fillId="0" borderId="11" xfId="0" applyFont="1" applyBorder="1" applyAlignment="1">
      <alignment horizontal="center"/>
    </xf>
    <xf numFmtId="0" fontId="22" fillId="0" borderId="11" xfId="0" applyFont="1" applyBorder="1"/>
    <xf numFmtId="1" fontId="23" fillId="0" borderId="11" xfId="0" applyNumberFormat="1" applyFont="1" applyBorder="1"/>
    <xf numFmtId="0" fontId="23" fillId="0" borderId="11" xfId="0" applyFont="1" applyBorder="1"/>
    <xf numFmtId="0" fontId="22" fillId="0" borderId="11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4" fontId="24" fillId="0" borderId="16" xfId="1" applyNumberFormat="1" applyFont="1" applyFill="1" applyBorder="1" applyAlignment="1">
      <alignment horizontal="center" vertical="center" wrapText="1"/>
    </xf>
    <xf numFmtId="43" fontId="24" fillId="0" borderId="16" xfId="1" applyFont="1" applyFill="1" applyBorder="1" applyAlignment="1">
      <alignment horizontal="center" vertical="center" wrapText="1"/>
    </xf>
    <xf numFmtId="164" fontId="24" fillId="0" borderId="16" xfId="0" applyNumberFormat="1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1" fontId="24" fillId="0" borderId="16" xfId="0" applyNumberFormat="1" applyFont="1" applyBorder="1" applyAlignment="1">
      <alignment horizont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3" fontId="21" fillId="0" borderId="10" xfId="0" applyNumberFormat="1" applyFont="1" applyBorder="1"/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1" fontId="24" fillId="0" borderId="19" xfId="0" applyNumberFormat="1" applyFont="1" applyBorder="1" applyAlignment="1">
      <alignment horizontal="center" vertical="center" wrapText="1"/>
    </xf>
    <xf numFmtId="164" fontId="24" fillId="0" borderId="20" xfId="0" applyNumberFormat="1" applyFont="1" applyBorder="1" applyAlignment="1">
      <alignment horizontal="center" vertical="center" wrapText="1"/>
    </xf>
    <xf numFmtId="43" fontId="24" fillId="0" borderId="19" xfId="43" applyFont="1" applyFill="1" applyBorder="1" applyAlignment="1">
      <alignment horizontal="center" vertical="center" wrapText="1"/>
    </xf>
    <xf numFmtId="43" fontId="24" fillId="0" borderId="18" xfId="43" applyFont="1" applyFill="1" applyBorder="1" applyAlignment="1">
      <alignment horizontal="center" vertical="center" wrapText="1"/>
    </xf>
    <xf numFmtId="43" fontId="24" fillId="0" borderId="18" xfId="43" applyFont="1" applyFill="1" applyBorder="1" applyAlignment="1">
      <alignment horizontal="center" vertical="center" wrapText="1" shrinkToFit="1"/>
    </xf>
    <xf numFmtId="0" fontId="22" fillId="0" borderId="21" xfId="0" quotePrefix="1" applyFont="1" applyBorder="1" applyAlignment="1">
      <alignment horizontal="center"/>
    </xf>
    <xf numFmtId="0" fontId="22" fillId="0" borderId="22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" fontId="22" fillId="0" borderId="23" xfId="0" applyNumberFormat="1" applyFont="1" applyBorder="1" applyAlignment="1">
      <alignment horizontal="right" wrapText="1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43" fontId="22" fillId="0" borderId="23" xfId="43" applyFont="1" applyFill="1" applyBorder="1" applyAlignment="1">
      <alignment horizontal="center" vertical="center" wrapText="1"/>
    </xf>
    <xf numFmtId="43" fontId="22" fillId="0" borderId="22" xfId="43" applyFont="1" applyFill="1" applyBorder="1" applyAlignment="1">
      <alignment horizontal="center" vertical="center" wrapText="1"/>
    </xf>
    <xf numFmtId="43" fontId="22" fillId="0" borderId="22" xfId="43" applyFont="1" applyFill="1" applyBorder="1"/>
    <xf numFmtId="43" fontId="22" fillId="0" borderId="0" xfId="0" applyNumberFormat="1" applyFont="1"/>
    <xf numFmtId="0" fontId="23" fillId="0" borderId="25" xfId="0" quotePrefix="1" applyFont="1" applyBorder="1" applyAlignment="1">
      <alignment horizontal="center"/>
    </xf>
    <xf numFmtId="0" fontId="23" fillId="0" borderId="10" xfId="0" applyFont="1" applyBorder="1" applyAlignment="1">
      <alignment horizontal="left" vertical="center" wrapText="1"/>
    </xf>
    <xf numFmtId="0" fontId="23" fillId="0" borderId="26" xfId="0" applyFont="1" applyBorder="1"/>
    <xf numFmtId="1" fontId="23" fillId="0" borderId="26" xfId="0" applyNumberFormat="1" applyFont="1" applyBorder="1"/>
    <xf numFmtId="0" fontId="23" fillId="0" borderId="27" xfId="0" applyFont="1" applyBorder="1" applyAlignment="1">
      <alignment horizontal="center"/>
    </xf>
    <xf numFmtId="4" fontId="23" fillId="0" borderId="26" xfId="0" applyNumberFormat="1" applyFont="1" applyBorder="1"/>
    <xf numFmtId="43" fontId="22" fillId="0" borderId="10" xfId="43" applyFont="1" applyFill="1" applyBorder="1"/>
    <xf numFmtId="0" fontId="22" fillId="0" borderId="25" xfId="0" quotePrefix="1" applyFont="1" applyBorder="1" applyAlignment="1">
      <alignment horizontal="center"/>
    </xf>
    <xf numFmtId="0" fontId="22" fillId="0" borderId="10" xfId="0" applyFont="1" applyBorder="1" applyAlignment="1">
      <alignment horizontal="left" vertical="center" wrapText="1"/>
    </xf>
    <xf numFmtId="0" fontId="26" fillId="0" borderId="26" xfId="0" applyFont="1" applyBorder="1"/>
    <xf numFmtId="0" fontId="26" fillId="0" borderId="10" xfId="0" applyFont="1" applyBorder="1" applyAlignment="1">
      <alignment horizontal="center"/>
    </xf>
    <xf numFmtId="1" fontId="26" fillId="0" borderId="26" xfId="0" applyNumberFormat="1" applyFont="1" applyBorder="1"/>
    <xf numFmtId="0" fontId="26" fillId="0" borderId="27" xfId="0" applyFont="1" applyBorder="1" applyAlignment="1">
      <alignment horizontal="center"/>
    </xf>
    <xf numFmtId="4" fontId="26" fillId="0" borderId="26" xfId="0" applyNumberFormat="1" applyFont="1" applyBorder="1"/>
    <xf numFmtId="4" fontId="26" fillId="0" borderId="10" xfId="0" applyNumberFormat="1" applyFont="1" applyBorder="1"/>
    <xf numFmtId="0" fontId="22" fillId="0" borderId="27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43" fontId="22" fillId="0" borderId="12" xfId="43" applyFont="1" applyFill="1" applyBorder="1"/>
    <xf numFmtId="43" fontId="22" fillId="0" borderId="32" xfId="43" applyFont="1" applyFill="1" applyBorder="1"/>
    <xf numFmtId="43" fontId="22" fillId="34" borderId="32" xfId="43" applyFont="1" applyFill="1" applyBorder="1"/>
    <xf numFmtId="1" fontId="22" fillId="0" borderId="0" xfId="0" applyNumberFormat="1" applyFont="1" applyAlignment="1">
      <alignment horizontal="center"/>
    </xf>
    <xf numFmtId="4" fontId="27" fillId="0" borderId="0" xfId="0" applyNumberFormat="1" applyFont="1"/>
    <xf numFmtId="0" fontId="22" fillId="0" borderId="0" xfId="0" applyFont="1" applyAlignment="1">
      <alignment horizontal="left"/>
    </xf>
    <xf numFmtId="43" fontId="22" fillId="0" borderId="0" xfId="43" applyFont="1" applyFill="1" applyBorder="1" applyAlignment="1">
      <alignment horizontal="center"/>
    </xf>
    <xf numFmtId="1" fontId="26" fillId="0" borderId="0" xfId="0" applyNumberFormat="1" applyFont="1"/>
    <xf numFmtId="0" fontId="26" fillId="0" borderId="0" xfId="0" applyFont="1" applyAlignment="1">
      <alignment horizontal="center"/>
    </xf>
    <xf numFmtId="0" fontId="22" fillId="0" borderId="0" xfId="0" applyFont="1" applyAlignment="1">
      <alignment wrapText="1"/>
    </xf>
    <xf numFmtId="164" fontId="22" fillId="0" borderId="0" xfId="0" applyNumberFormat="1" applyFont="1" applyAlignment="1">
      <alignment horizontal="center"/>
    </xf>
    <xf numFmtId="43" fontId="22" fillId="0" borderId="13" xfId="43" applyFont="1" applyFill="1" applyBorder="1"/>
    <xf numFmtId="0" fontId="22" fillId="0" borderId="12" xfId="0" applyFont="1" applyBorder="1" applyAlignment="1">
      <alignment horizontal="left" vertical="center" wrapText="1"/>
    </xf>
    <xf numFmtId="0" fontId="26" fillId="0" borderId="28" xfId="0" applyFont="1" applyBorder="1"/>
    <xf numFmtId="0" fontId="26" fillId="0" borderId="12" xfId="0" applyFont="1" applyBorder="1" applyAlignment="1">
      <alignment horizontal="center"/>
    </xf>
    <xf numFmtId="1" fontId="26" fillId="0" borderId="28" xfId="0" applyNumberFormat="1" applyFont="1" applyBorder="1"/>
    <xf numFmtId="0" fontId="26" fillId="0" borderId="29" xfId="0" applyFont="1" applyBorder="1" applyAlignment="1">
      <alignment horizontal="center"/>
    </xf>
    <xf numFmtId="4" fontId="26" fillId="0" borderId="28" xfId="0" applyNumberFormat="1" applyFont="1" applyBorder="1"/>
    <xf numFmtId="4" fontId="26" fillId="0" borderId="12" xfId="0" applyNumberFormat="1" applyFont="1" applyBorder="1"/>
    <xf numFmtId="0" fontId="22" fillId="0" borderId="12" xfId="0" quotePrefix="1" applyFont="1" applyBorder="1" applyAlignment="1">
      <alignment horizontal="center"/>
    </xf>
    <xf numFmtId="0" fontId="29" fillId="0" borderId="0" xfId="0" applyFont="1" applyAlignment="1">
      <alignment horizontal="right"/>
    </xf>
    <xf numFmtId="43" fontId="29" fillId="0" borderId="0" xfId="0" applyNumberFormat="1" applyFont="1" applyAlignment="1">
      <alignment horizontal="center"/>
    </xf>
    <xf numFmtId="43" fontId="22" fillId="0" borderId="0" xfId="44" applyFont="1" applyFill="1" applyBorder="1" applyAlignment="1">
      <alignment horizontal="center"/>
    </xf>
    <xf numFmtId="43" fontId="22" fillId="0" borderId="0" xfId="44" applyFont="1" applyFill="1" applyBorder="1"/>
    <xf numFmtId="0" fontId="30" fillId="0" borderId="0" xfId="0" applyFont="1" applyAlignment="1">
      <alignment horizontal="right"/>
    </xf>
    <xf numFmtId="43" fontId="30" fillId="34" borderId="0" xfId="0" applyNumberFormat="1" applyFont="1" applyFill="1" applyAlignment="1">
      <alignment horizontal="center"/>
    </xf>
    <xf numFmtId="0" fontId="32" fillId="0" borderId="0" xfId="0" applyFont="1" applyAlignment="1">
      <alignment wrapText="1"/>
    </xf>
    <xf numFmtId="0" fontId="22" fillId="0" borderId="0" xfId="0" applyFont="1" applyFill="1" applyAlignment="1">
      <alignment horizontal="center"/>
    </xf>
    <xf numFmtId="4" fontId="27" fillId="0" borderId="0" xfId="0" applyNumberFormat="1" applyFont="1" applyFill="1"/>
    <xf numFmtId="0" fontId="22" fillId="0" borderId="0" xfId="0" applyFont="1" applyFill="1"/>
    <xf numFmtId="0" fontId="24" fillId="0" borderId="0" xfId="0" applyFont="1" applyAlignment="1">
      <alignment horizontal="center"/>
    </xf>
    <xf numFmtId="0" fontId="24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5" xfId="0" applyFont="1" applyBorder="1" applyAlignment="1">
      <alignment horizontal="center"/>
    </xf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31" fillId="0" borderId="0" xfId="0" applyFont="1" applyAlignment="1">
      <alignment horizontal="center" wrapText="1"/>
    </xf>
    <xf numFmtId="0" fontId="22" fillId="0" borderId="3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 xr:uid="{BFC448E2-D592-41E8-8C1F-53E15D3F912E}"/>
    <cellStyle name="Comma 3" xfId="44" xr:uid="{24776C48-550C-4510-9E51-06DB3CCD1AFF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1038226</xdr:colOff>
      <xdr:row>11</xdr:row>
      <xdr:rowOff>180975</xdr:rowOff>
    </xdr:from>
    <xdr:to>
      <xdr:col>9</xdr:col>
      <xdr:colOff>285751</xdr:colOff>
      <xdr:row>18</xdr:row>
      <xdr:rowOff>190499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36946" y="2101215"/>
          <a:ext cx="283845" cy="12287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493059</xdr:colOff>
      <xdr:row>35</xdr:row>
      <xdr:rowOff>187699</xdr:rowOff>
    </xdr:from>
    <xdr:to>
      <xdr:col>10</xdr:col>
      <xdr:colOff>856691</xdr:colOff>
      <xdr:row>46</xdr:row>
      <xdr:rowOff>164727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82FD9-E030-1CF1-4E31-7E8B089EE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684" y="10585824"/>
          <a:ext cx="11301507" cy="2945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opLeftCell="A28" workbookViewId="0">
      <selection activeCell="C6" sqref="C6"/>
    </sheetView>
  </sheetViews>
  <sheetFormatPr defaultRowHeight="15"/>
  <cols>
    <col min="1" max="1" width="6" customWidth="1"/>
    <col min="2" max="2" width="12.5703125" customWidth="1"/>
    <col min="3" max="3" width="25.5703125" customWidth="1"/>
    <col min="4" max="4" width="10" customWidth="1"/>
    <col min="5" max="5" width="14.85546875" bestFit="1" customWidth="1"/>
    <col min="6" max="6" width="11.28515625" bestFit="1" customWidth="1"/>
    <col min="7" max="7" width="8.85546875" style="44"/>
    <col min="8" max="8" width="14.140625" bestFit="1" customWidth="1"/>
    <col min="9" max="9" width="12.42578125" bestFit="1" customWidth="1"/>
    <col min="10" max="10" width="15.85546875" customWidth="1"/>
  </cols>
  <sheetData>
    <row r="1" spans="1:10" ht="21">
      <c r="A1" s="152" t="s">
        <v>0</v>
      </c>
      <c r="B1" s="152"/>
      <c r="C1" s="152"/>
      <c r="D1" s="152"/>
      <c r="E1" s="152"/>
      <c r="F1" s="152"/>
      <c r="G1" s="152"/>
      <c r="H1" s="152"/>
      <c r="I1" s="152"/>
    </row>
    <row r="2" spans="1:10" ht="21">
      <c r="A2" s="152" t="s">
        <v>1</v>
      </c>
      <c r="B2" s="152"/>
      <c r="C2" s="152"/>
      <c r="D2" s="152"/>
      <c r="E2" s="152"/>
      <c r="F2" s="152"/>
      <c r="G2" s="152"/>
      <c r="H2" s="152"/>
      <c r="I2" s="152"/>
    </row>
    <row r="3" spans="1:10" ht="21">
      <c r="A3" s="153" t="s">
        <v>51</v>
      </c>
      <c r="B3" s="153"/>
      <c r="C3" s="153"/>
      <c r="D3" s="153"/>
      <c r="E3" s="153"/>
      <c r="F3" s="153"/>
      <c r="G3" s="153"/>
      <c r="H3" s="153"/>
      <c r="I3" s="153"/>
    </row>
    <row r="4" spans="1:10" ht="63">
      <c r="A4" s="83" t="s">
        <v>2</v>
      </c>
      <c r="B4" s="82" t="s">
        <v>3</v>
      </c>
      <c r="C4" s="82" t="s">
        <v>4</v>
      </c>
      <c r="D4" s="82" t="s">
        <v>5</v>
      </c>
      <c r="E4" s="81" t="s">
        <v>6</v>
      </c>
      <c r="F4" s="80" t="s">
        <v>7</v>
      </c>
      <c r="G4" s="79" t="s">
        <v>8</v>
      </c>
      <c r="H4" s="78" t="s">
        <v>9</v>
      </c>
      <c r="I4" s="77" t="s">
        <v>52</v>
      </c>
      <c r="J4" s="76" t="s">
        <v>55</v>
      </c>
    </row>
    <row r="5" spans="1:10" ht="21">
      <c r="A5" s="75">
        <v>1</v>
      </c>
      <c r="B5" s="72" t="s">
        <v>10</v>
      </c>
      <c r="C5" s="74" t="s">
        <v>11</v>
      </c>
      <c r="D5" s="74" t="s">
        <v>12</v>
      </c>
      <c r="E5" s="73">
        <v>100000079612</v>
      </c>
      <c r="F5" s="72">
        <v>900900041</v>
      </c>
      <c r="G5" s="71" t="s">
        <v>13</v>
      </c>
      <c r="H5" s="70">
        <v>1861487.93</v>
      </c>
      <c r="I5" s="70">
        <v>109499.29</v>
      </c>
      <c r="J5" s="47"/>
    </row>
    <row r="6" spans="1:10" ht="21">
      <c r="A6" s="62">
        <v>2</v>
      </c>
      <c r="B6" s="68" t="s">
        <v>14</v>
      </c>
      <c r="C6" s="65" t="s">
        <v>15</v>
      </c>
      <c r="D6" s="65" t="s">
        <v>16</v>
      </c>
      <c r="E6" s="66">
        <v>100000083678</v>
      </c>
      <c r="F6" s="68">
        <v>900900041</v>
      </c>
      <c r="G6" s="64" t="s">
        <v>17</v>
      </c>
      <c r="H6" s="63">
        <v>12000</v>
      </c>
      <c r="I6" s="63">
        <v>1200</v>
      </c>
      <c r="J6" s="47"/>
    </row>
    <row r="7" spans="1:10" ht="21">
      <c r="A7" s="62">
        <v>3</v>
      </c>
      <c r="B7" s="68" t="s">
        <v>18</v>
      </c>
      <c r="C7" s="65" t="s">
        <v>19</v>
      </c>
      <c r="D7" s="65" t="s">
        <v>20</v>
      </c>
      <c r="E7" s="66">
        <v>100000094120</v>
      </c>
      <c r="F7" s="68">
        <v>900900041</v>
      </c>
      <c r="G7" s="64" t="s">
        <v>21</v>
      </c>
      <c r="H7" s="69">
        <v>44000</v>
      </c>
      <c r="I7" s="63">
        <v>5500</v>
      </c>
      <c r="J7" s="53"/>
    </row>
    <row r="8" spans="1:10" ht="21">
      <c r="A8" s="62">
        <v>4</v>
      </c>
      <c r="B8" s="68" t="s">
        <v>22</v>
      </c>
      <c r="C8" s="65" t="s">
        <v>23</v>
      </c>
      <c r="D8" s="65" t="s">
        <v>24</v>
      </c>
      <c r="E8" s="66">
        <v>100000060432</v>
      </c>
      <c r="F8" s="68">
        <v>900900041</v>
      </c>
      <c r="G8" s="64" t="s">
        <v>21</v>
      </c>
      <c r="H8" s="63">
        <v>14900</v>
      </c>
      <c r="I8" s="63">
        <v>76.540000000000006</v>
      </c>
      <c r="J8" s="53" t="s">
        <v>56</v>
      </c>
    </row>
    <row r="9" spans="1:10" ht="21">
      <c r="A9" s="62">
        <v>5</v>
      </c>
      <c r="B9" s="68" t="s">
        <v>22</v>
      </c>
      <c r="C9" s="65" t="s">
        <v>25</v>
      </c>
      <c r="D9" s="65" t="s">
        <v>16</v>
      </c>
      <c r="E9" s="66">
        <v>100000083679</v>
      </c>
      <c r="F9" s="68">
        <v>900900041</v>
      </c>
      <c r="G9" s="64" t="s">
        <v>21</v>
      </c>
      <c r="H9" s="63">
        <v>12500</v>
      </c>
      <c r="I9" s="63">
        <v>1562.5</v>
      </c>
      <c r="J9" s="53"/>
    </row>
    <row r="10" spans="1:10" ht="21">
      <c r="A10" s="62">
        <v>6</v>
      </c>
      <c r="B10" s="68" t="s">
        <v>14</v>
      </c>
      <c r="C10" s="65" t="s">
        <v>28</v>
      </c>
      <c r="D10" s="65" t="s">
        <v>29</v>
      </c>
      <c r="E10" s="66">
        <v>100000128771</v>
      </c>
      <c r="F10" s="65">
        <v>900900041</v>
      </c>
      <c r="G10" s="64" t="s">
        <v>30</v>
      </c>
      <c r="H10" s="63">
        <v>6500</v>
      </c>
      <c r="I10" s="63">
        <v>650</v>
      </c>
      <c r="J10" s="53"/>
    </row>
    <row r="11" spans="1:10" ht="21">
      <c r="A11" s="62">
        <v>7</v>
      </c>
      <c r="B11" s="68" t="s">
        <v>14</v>
      </c>
      <c r="C11" s="65" t="s">
        <v>31</v>
      </c>
      <c r="D11" s="65" t="s">
        <v>29</v>
      </c>
      <c r="E11" s="66">
        <v>100000128772</v>
      </c>
      <c r="F11" s="65">
        <v>900900041</v>
      </c>
      <c r="G11" s="64" t="s">
        <v>32</v>
      </c>
      <c r="H11" s="63">
        <v>8500</v>
      </c>
      <c r="I11" s="63">
        <v>1700</v>
      </c>
      <c r="J11" s="53"/>
    </row>
    <row r="12" spans="1:10" ht="21">
      <c r="A12" s="62">
        <v>8</v>
      </c>
      <c r="B12" s="67" t="s">
        <v>26</v>
      </c>
      <c r="C12" s="65" t="s">
        <v>33</v>
      </c>
      <c r="D12" s="65" t="s">
        <v>29</v>
      </c>
      <c r="E12" s="66">
        <v>100000128762</v>
      </c>
      <c r="F12" s="65">
        <v>900900041</v>
      </c>
      <c r="G12" s="64" t="s">
        <v>27</v>
      </c>
      <c r="H12" s="63">
        <v>15000</v>
      </c>
      <c r="I12" s="63">
        <v>1</v>
      </c>
      <c r="J12" s="53"/>
    </row>
    <row r="13" spans="1:10" ht="21">
      <c r="A13" s="62">
        <v>9</v>
      </c>
      <c r="B13" s="67" t="s">
        <v>26</v>
      </c>
      <c r="C13" s="65" t="s">
        <v>33</v>
      </c>
      <c r="D13" s="65" t="s">
        <v>29</v>
      </c>
      <c r="E13" s="66">
        <v>100000128760</v>
      </c>
      <c r="F13" s="65">
        <v>900900041</v>
      </c>
      <c r="G13" s="64" t="s">
        <v>27</v>
      </c>
      <c r="H13" s="63">
        <v>16000</v>
      </c>
      <c r="I13" s="63">
        <v>1</v>
      </c>
      <c r="J13" s="53"/>
    </row>
    <row r="14" spans="1:10" ht="21">
      <c r="A14" s="62">
        <v>10</v>
      </c>
      <c r="B14" s="67" t="s">
        <v>26</v>
      </c>
      <c r="C14" s="65" t="s">
        <v>33</v>
      </c>
      <c r="D14" s="65" t="s">
        <v>29</v>
      </c>
      <c r="E14" s="66">
        <v>100000128761</v>
      </c>
      <c r="F14" s="65">
        <v>900900041</v>
      </c>
      <c r="G14" s="64" t="s">
        <v>27</v>
      </c>
      <c r="H14" s="63">
        <v>15000</v>
      </c>
      <c r="I14" s="63">
        <v>1</v>
      </c>
      <c r="J14" s="53"/>
    </row>
    <row r="15" spans="1:10" ht="21">
      <c r="A15" s="62">
        <v>11</v>
      </c>
      <c r="B15" s="67" t="s">
        <v>26</v>
      </c>
      <c r="C15" s="65" t="s">
        <v>33</v>
      </c>
      <c r="D15" s="65" t="s">
        <v>29</v>
      </c>
      <c r="E15" s="66">
        <v>100000128763</v>
      </c>
      <c r="F15" s="65">
        <v>900900041</v>
      </c>
      <c r="G15" s="64" t="s">
        <v>27</v>
      </c>
      <c r="H15" s="63">
        <v>15000</v>
      </c>
      <c r="I15" s="63">
        <v>1</v>
      </c>
      <c r="J15" s="53"/>
    </row>
    <row r="16" spans="1:10" ht="21">
      <c r="A16" s="62">
        <v>12</v>
      </c>
      <c r="B16" s="67" t="s">
        <v>26</v>
      </c>
      <c r="C16" s="65" t="s">
        <v>33</v>
      </c>
      <c r="D16" s="65" t="s">
        <v>29</v>
      </c>
      <c r="E16" s="66">
        <v>100000128764</v>
      </c>
      <c r="F16" s="65">
        <v>900900041</v>
      </c>
      <c r="G16" s="64" t="s">
        <v>27</v>
      </c>
      <c r="H16" s="63">
        <v>16000</v>
      </c>
      <c r="I16" s="63">
        <v>1</v>
      </c>
      <c r="J16" s="53" t="s">
        <v>57</v>
      </c>
    </row>
    <row r="17" spans="1:10" ht="21">
      <c r="A17" s="62">
        <v>13</v>
      </c>
      <c r="B17" s="67" t="s">
        <v>26</v>
      </c>
      <c r="C17" s="65" t="s">
        <v>33</v>
      </c>
      <c r="D17" s="65" t="s">
        <v>29</v>
      </c>
      <c r="E17" s="66">
        <v>100000128765</v>
      </c>
      <c r="F17" s="65">
        <v>900900041</v>
      </c>
      <c r="G17" s="64" t="s">
        <v>27</v>
      </c>
      <c r="H17" s="63">
        <v>18000</v>
      </c>
      <c r="I17" s="63">
        <v>1</v>
      </c>
      <c r="J17" s="53"/>
    </row>
    <row r="18" spans="1:10" ht="21">
      <c r="A18" s="62">
        <v>14</v>
      </c>
      <c r="B18" s="67" t="s">
        <v>26</v>
      </c>
      <c r="C18" s="65" t="s">
        <v>33</v>
      </c>
      <c r="D18" s="65" t="s">
        <v>29</v>
      </c>
      <c r="E18" s="66">
        <v>100000128766</v>
      </c>
      <c r="F18" s="65">
        <v>900900041</v>
      </c>
      <c r="G18" s="64" t="s">
        <v>27</v>
      </c>
      <c r="H18" s="63">
        <v>22000</v>
      </c>
      <c r="I18" s="63">
        <v>1</v>
      </c>
      <c r="J18" s="53"/>
    </row>
    <row r="19" spans="1:10" ht="21">
      <c r="A19" s="62">
        <v>15</v>
      </c>
      <c r="B19" s="67" t="s">
        <v>26</v>
      </c>
      <c r="C19" s="65" t="s">
        <v>33</v>
      </c>
      <c r="D19" s="65" t="s">
        <v>29</v>
      </c>
      <c r="E19" s="66">
        <v>100000128767</v>
      </c>
      <c r="F19" s="65">
        <v>900900041</v>
      </c>
      <c r="G19" s="64" t="s">
        <v>27</v>
      </c>
      <c r="H19" s="63">
        <v>27000</v>
      </c>
      <c r="I19" s="63">
        <v>1</v>
      </c>
      <c r="J19" s="53"/>
    </row>
    <row r="20" spans="1:10" ht="21">
      <c r="A20" s="62">
        <v>16</v>
      </c>
      <c r="B20" s="68" t="s">
        <v>14</v>
      </c>
      <c r="C20" s="65" t="s">
        <v>34</v>
      </c>
      <c r="D20" s="65" t="s">
        <v>35</v>
      </c>
      <c r="E20" s="66">
        <v>100000129851</v>
      </c>
      <c r="F20" s="65">
        <v>900900041</v>
      </c>
      <c r="G20" s="64" t="s">
        <v>30</v>
      </c>
      <c r="H20" s="63">
        <v>25000</v>
      </c>
      <c r="I20" s="63">
        <v>2500</v>
      </c>
      <c r="J20" s="53"/>
    </row>
    <row r="21" spans="1:10" ht="21">
      <c r="A21" s="62">
        <v>17</v>
      </c>
      <c r="B21" s="68" t="s">
        <v>14</v>
      </c>
      <c r="C21" s="65" t="s">
        <v>36</v>
      </c>
      <c r="D21" s="65" t="s">
        <v>35</v>
      </c>
      <c r="E21" s="66">
        <v>100000129852</v>
      </c>
      <c r="F21" s="65">
        <v>900900041</v>
      </c>
      <c r="G21" s="64" t="s">
        <v>30</v>
      </c>
      <c r="H21" s="63">
        <v>18000</v>
      </c>
      <c r="I21" s="63">
        <v>1800</v>
      </c>
      <c r="J21" s="53"/>
    </row>
    <row r="22" spans="1:10" ht="21">
      <c r="A22" s="62">
        <v>18</v>
      </c>
      <c r="B22" s="68" t="s">
        <v>18</v>
      </c>
      <c r="C22" s="65" t="s">
        <v>37</v>
      </c>
      <c r="D22" s="65" t="s">
        <v>38</v>
      </c>
      <c r="E22" s="66">
        <v>100000138494</v>
      </c>
      <c r="F22" s="65">
        <v>900900041</v>
      </c>
      <c r="G22" s="64" t="s">
        <v>39</v>
      </c>
      <c r="H22" s="63">
        <v>350000</v>
      </c>
      <c r="I22" s="63">
        <v>43750</v>
      </c>
      <c r="J22" s="53"/>
    </row>
    <row r="23" spans="1:10" ht="21">
      <c r="A23" s="62">
        <v>19</v>
      </c>
      <c r="B23" s="67" t="s">
        <v>26</v>
      </c>
      <c r="C23" s="65" t="s">
        <v>40</v>
      </c>
      <c r="D23" s="65" t="s">
        <v>41</v>
      </c>
      <c r="E23" s="66">
        <v>100000143063</v>
      </c>
      <c r="F23" s="65">
        <v>900900041</v>
      </c>
      <c r="G23" s="64" t="s">
        <v>27</v>
      </c>
      <c r="H23" s="63">
        <v>9650</v>
      </c>
      <c r="I23" s="63">
        <v>2437.15</v>
      </c>
      <c r="J23" s="53" t="s">
        <v>56</v>
      </c>
    </row>
    <row r="24" spans="1:10" ht="21">
      <c r="A24" s="62">
        <v>20</v>
      </c>
      <c r="B24" s="67" t="s">
        <v>42</v>
      </c>
      <c r="C24" s="65" t="s">
        <v>43</v>
      </c>
      <c r="D24" s="65" t="s">
        <v>44</v>
      </c>
      <c r="E24" s="66">
        <v>100000182409</v>
      </c>
      <c r="F24" s="65">
        <v>900900041</v>
      </c>
      <c r="G24" s="64" t="s">
        <v>39</v>
      </c>
      <c r="H24" s="63">
        <v>70000</v>
      </c>
      <c r="I24" s="63">
        <v>8752.4699999999993</v>
      </c>
      <c r="J24" s="53"/>
    </row>
    <row r="25" spans="1:10" ht="21">
      <c r="A25" s="62">
        <v>21</v>
      </c>
      <c r="B25" s="61" t="s">
        <v>42</v>
      </c>
      <c r="C25" s="59" t="s">
        <v>43</v>
      </c>
      <c r="D25" s="59" t="s">
        <v>44</v>
      </c>
      <c r="E25" s="60">
        <v>100000182410</v>
      </c>
      <c r="F25" s="59">
        <v>900900041</v>
      </c>
      <c r="G25" s="58" t="s">
        <v>39</v>
      </c>
      <c r="H25" s="57">
        <v>70000</v>
      </c>
      <c r="I25" s="57">
        <v>8752.4699999999993</v>
      </c>
      <c r="J25" s="53"/>
    </row>
    <row r="26" spans="1:10" ht="21">
      <c r="A26" s="56"/>
      <c r="B26" s="55"/>
      <c r="C26" s="53"/>
      <c r="D26" s="53"/>
      <c r="E26" s="54"/>
      <c r="F26" s="53"/>
      <c r="G26" s="52"/>
      <c r="H26" s="51"/>
      <c r="I26" s="51"/>
    </row>
    <row r="27" spans="1:10" ht="21.75" thickBot="1">
      <c r="H27" s="50">
        <f>SUM(H5:H26)</f>
        <v>2646537.9299999997</v>
      </c>
      <c r="I27" s="49">
        <f>SUM(I5:I25)</f>
        <v>188188.41999999998</v>
      </c>
    </row>
    <row r="28" spans="1:10" ht="21.75" thickTop="1">
      <c r="I28" s="47"/>
    </row>
    <row r="30" spans="1:10" ht="21">
      <c r="A30" s="48" t="s">
        <v>45</v>
      </c>
      <c r="C30" s="46"/>
      <c r="D30" s="46"/>
    </row>
    <row r="31" spans="1:10" ht="21">
      <c r="A31" s="46" t="s">
        <v>53</v>
      </c>
      <c r="C31" s="46"/>
      <c r="D31" s="46"/>
    </row>
    <row r="32" spans="1:10" ht="21">
      <c r="A32" s="46" t="s">
        <v>54</v>
      </c>
      <c r="C32" s="46"/>
      <c r="D32" s="46"/>
    </row>
    <row r="33" spans="1:5" ht="21">
      <c r="A33" s="46" t="s">
        <v>46</v>
      </c>
      <c r="C33" s="46"/>
      <c r="D33" s="45">
        <f>I27</f>
        <v>188188.41999999998</v>
      </c>
    </row>
    <row r="34" spans="1:5" ht="21">
      <c r="A34" s="46" t="s">
        <v>47</v>
      </c>
      <c r="B34" s="46" t="s">
        <v>48</v>
      </c>
      <c r="C34" s="46"/>
      <c r="D34" s="45"/>
      <c r="E34" s="47">
        <f>I27</f>
        <v>188188.41999999998</v>
      </c>
    </row>
    <row r="35" spans="1:5" ht="21">
      <c r="A35" s="46" t="s">
        <v>49</v>
      </c>
      <c r="B35" s="46" t="s">
        <v>50</v>
      </c>
      <c r="C35" s="46"/>
      <c r="D35" s="45"/>
      <c r="E35" s="45"/>
    </row>
  </sheetData>
  <mergeCells count="3">
    <mergeCell ref="A1:I1"/>
    <mergeCell ref="A2:I2"/>
    <mergeCell ref="A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23"/>
  <sheetViews>
    <sheetView tabSelected="1" workbookViewId="0">
      <selection activeCell="O13" sqref="O13"/>
    </sheetView>
  </sheetViews>
  <sheetFormatPr defaultColWidth="9" defaultRowHeight="18.75"/>
  <cols>
    <col min="1" max="1" width="7.140625" style="1" customWidth="1"/>
    <col min="2" max="2" width="15.140625" style="1" customWidth="1"/>
    <col min="3" max="3" width="34.5703125" style="1" customWidth="1"/>
    <col min="4" max="4" width="10" style="32" customWidth="1"/>
    <col min="5" max="5" width="13.7109375" style="32" customWidth="1"/>
    <col min="6" max="6" width="10.140625" style="32" customWidth="1"/>
    <col min="7" max="7" width="7.42578125" style="32" customWidth="1"/>
    <col min="8" max="8" width="13" style="1" customWidth="1"/>
    <col min="9" max="9" width="11.140625" style="1" hidden="1" customWidth="1"/>
    <col min="10" max="10" width="11.140625" style="1" customWidth="1"/>
    <col min="11" max="11" width="13.85546875" style="1" customWidth="1"/>
    <col min="12" max="16384" width="9" style="1"/>
  </cols>
  <sheetData>
    <row r="1" spans="1:1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84"/>
    </row>
    <row r="2" spans="1:11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84"/>
    </row>
    <row r="3" spans="1:11">
      <c r="A3" s="155" t="s">
        <v>63</v>
      </c>
      <c r="B3" s="155"/>
      <c r="C3" s="155"/>
      <c r="D3" s="155"/>
      <c r="E3" s="155"/>
      <c r="F3" s="155"/>
      <c r="G3" s="155"/>
      <c r="H3" s="155"/>
      <c r="I3" s="155"/>
      <c r="J3" s="84"/>
    </row>
    <row r="4" spans="1:11" ht="56.25">
      <c r="A4" s="2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6" t="s">
        <v>8</v>
      </c>
      <c r="H4" s="7" t="s">
        <v>9</v>
      </c>
      <c r="I4" s="8" t="s">
        <v>58</v>
      </c>
      <c r="J4" s="8" t="s">
        <v>62</v>
      </c>
      <c r="K4" s="9" t="s">
        <v>55</v>
      </c>
    </row>
    <row r="5" spans="1:11">
      <c r="A5" s="10">
        <v>1</v>
      </c>
      <c r="B5" s="11" t="s">
        <v>10</v>
      </c>
      <c r="C5" s="12" t="s">
        <v>11</v>
      </c>
      <c r="D5" s="13" t="s">
        <v>12</v>
      </c>
      <c r="E5" s="37">
        <v>100000079612</v>
      </c>
      <c r="F5" s="10">
        <v>900900041</v>
      </c>
      <c r="G5" s="13" t="s">
        <v>13</v>
      </c>
      <c r="H5" s="14">
        <v>1861487.93</v>
      </c>
      <c r="I5" s="14">
        <v>109499.29</v>
      </c>
      <c r="J5" s="14">
        <v>109499.29</v>
      </c>
      <c r="K5" s="15"/>
    </row>
    <row r="6" spans="1:11">
      <c r="A6" s="16">
        <v>2</v>
      </c>
      <c r="B6" s="17" t="s">
        <v>14</v>
      </c>
      <c r="C6" s="18" t="s">
        <v>15</v>
      </c>
      <c r="D6" s="19" t="s">
        <v>16</v>
      </c>
      <c r="E6" s="38">
        <v>100000083678</v>
      </c>
      <c r="F6" s="16">
        <v>900900041</v>
      </c>
      <c r="G6" s="19" t="s">
        <v>17</v>
      </c>
      <c r="H6" s="20">
        <v>12000</v>
      </c>
      <c r="I6" s="20">
        <v>1200</v>
      </c>
      <c r="J6" s="20">
        <v>1200</v>
      </c>
      <c r="K6" s="15"/>
    </row>
    <row r="7" spans="1:11">
      <c r="A7" s="16">
        <v>3</v>
      </c>
      <c r="B7" s="17" t="s">
        <v>18</v>
      </c>
      <c r="C7" s="18" t="s">
        <v>19</v>
      </c>
      <c r="D7" s="19" t="s">
        <v>20</v>
      </c>
      <c r="E7" s="38">
        <v>100000094120</v>
      </c>
      <c r="F7" s="16">
        <v>900900041</v>
      </c>
      <c r="G7" s="19" t="s">
        <v>21</v>
      </c>
      <c r="H7" s="21">
        <v>44000</v>
      </c>
      <c r="I7" s="20">
        <v>5500</v>
      </c>
      <c r="J7" s="20">
        <v>1264.75</v>
      </c>
      <c r="K7" s="22" t="s">
        <v>59</v>
      </c>
    </row>
    <row r="8" spans="1:11">
      <c r="A8" s="16">
        <v>5</v>
      </c>
      <c r="B8" s="17" t="s">
        <v>22</v>
      </c>
      <c r="C8" s="18" t="s">
        <v>25</v>
      </c>
      <c r="D8" s="19" t="s">
        <v>16</v>
      </c>
      <c r="E8" s="38">
        <v>100000083679</v>
      </c>
      <c r="F8" s="16">
        <v>900900041</v>
      </c>
      <c r="G8" s="19" t="s">
        <v>21</v>
      </c>
      <c r="H8" s="20">
        <v>12500</v>
      </c>
      <c r="I8" s="20">
        <v>1073.49</v>
      </c>
      <c r="J8" s="85">
        <v>0</v>
      </c>
      <c r="K8" s="22">
        <v>1</v>
      </c>
    </row>
    <row r="9" spans="1:11">
      <c r="A9" s="16">
        <v>6</v>
      </c>
      <c r="B9" s="17" t="s">
        <v>14</v>
      </c>
      <c r="C9" s="18" t="s">
        <v>28</v>
      </c>
      <c r="D9" s="19" t="s">
        <v>29</v>
      </c>
      <c r="E9" s="38">
        <v>100000128771</v>
      </c>
      <c r="F9" s="19">
        <v>900900041</v>
      </c>
      <c r="G9" s="19" t="s">
        <v>30</v>
      </c>
      <c r="H9" s="20">
        <v>6500</v>
      </c>
      <c r="I9" s="20">
        <v>650</v>
      </c>
      <c r="J9" s="20">
        <v>650</v>
      </c>
      <c r="K9" s="22"/>
    </row>
    <row r="10" spans="1:11">
      <c r="A10" s="16">
        <v>16</v>
      </c>
      <c r="B10" s="17" t="s">
        <v>14</v>
      </c>
      <c r="C10" s="18" t="s">
        <v>34</v>
      </c>
      <c r="D10" s="19" t="s">
        <v>35</v>
      </c>
      <c r="E10" s="38">
        <v>100000129851</v>
      </c>
      <c r="F10" s="19">
        <v>900900041</v>
      </c>
      <c r="G10" s="19" t="s">
        <v>30</v>
      </c>
      <c r="H10" s="20">
        <v>25000</v>
      </c>
      <c r="I10" s="20">
        <v>2500</v>
      </c>
      <c r="J10" s="20">
        <v>2500</v>
      </c>
      <c r="K10" s="22"/>
    </row>
    <row r="11" spans="1:11">
      <c r="A11" s="16">
        <v>17</v>
      </c>
      <c r="B11" s="17" t="s">
        <v>14</v>
      </c>
      <c r="C11" s="18" t="s">
        <v>36</v>
      </c>
      <c r="D11" s="19" t="s">
        <v>35</v>
      </c>
      <c r="E11" s="38">
        <v>100000129852</v>
      </c>
      <c r="F11" s="19">
        <v>900900041</v>
      </c>
      <c r="G11" s="19" t="s">
        <v>30</v>
      </c>
      <c r="H11" s="20">
        <v>18000</v>
      </c>
      <c r="I11" s="20">
        <v>1800</v>
      </c>
      <c r="J11" s="20">
        <v>1800</v>
      </c>
      <c r="K11" s="22"/>
    </row>
    <row r="12" spans="1:11">
      <c r="A12" s="16">
        <v>18</v>
      </c>
      <c r="B12" s="17" t="s">
        <v>18</v>
      </c>
      <c r="C12" s="18" t="s">
        <v>37</v>
      </c>
      <c r="D12" s="19" t="s">
        <v>38</v>
      </c>
      <c r="E12" s="38">
        <v>100000138494</v>
      </c>
      <c r="F12" s="19">
        <v>900900041</v>
      </c>
      <c r="G12" s="19" t="s">
        <v>39</v>
      </c>
      <c r="H12" s="20">
        <v>350000</v>
      </c>
      <c r="I12" s="20">
        <v>43750</v>
      </c>
      <c r="J12" s="20">
        <v>43750</v>
      </c>
      <c r="K12" s="22"/>
    </row>
    <row r="13" spans="1:11">
      <c r="A13" s="16">
        <v>20</v>
      </c>
      <c r="B13" s="23" t="s">
        <v>42</v>
      </c>
      <c r="C13" s="18" t="s">
        <v>43</v>
      </c>
      <c r="D13" s="19" t="s">
        <v>44</v>
      </c>
      <c r="E13" s="38">
        <v>100000182409</v>
      </c>
      <c r="F13" s="19">
        <v>900900041</v>
      </c>
      <c r="G13" s="19" t="s">
        <v>39</v>
      </c>
      <c r="H13" s="20">
        <v>70000</v>
      </c>
      <c r="I13" s="20">
        <v>8752.4699999999993</v>
      </c>
      <c r="J13" s="20">
        <v>8752.4699999999993</v>
      </c>
      <c r="K13" s="22"/>
    </row>
    <row r="14" spans="1:11">
      <c r="A14" s="43">
        <v>21</v>
      </c>
      <c r="B14" s="24" t="s">
        <v>42</v>
      </c>
      <c r="C14" s="25" t="s">
        <v>43</v>
      </c>
      <c r="D14" s="26" t="s">
        <v>44</v>
      </c>
      <c r="E14" s="39">
        <v>100000182410</v>
      </c>
      <c r="F14" s="26">
        <v>900900041</v>
      </c>
      <c r="G14" s="26" t="s">
        <v>39</v>
      </c>
      <c r="H14" s="27">
        <v>70000</v>
      </c>
      <c r="I14" s="27">
        <v>8752.4699999999993</v>
      </c>
      <c r="J14" s="27">
        <v>8752.4699999999993</v>
      </c>
      <c r="K14" s="22"/>
    </row>
    <row r="15" spans="1:11">
      <c r="A15" s="28"/>
      <c r="B15" s="29"/>
      <c r="C15" s="22"/>
      <c r="D15" s="30"/>
      <c r="E15" s="40"/>
      <c r="F15" s="30"/>
      <c r="G15" s="30"/>
      <c r="H15" s="31"/>
      <c r="I15" s="31"/>
      <c r="J15" s="31"/>
    </row>
    <row r="16" spans="1:11" ht="19.5" thickBot="1">
      <c r="H16" s="33">
        <f>SUM(H5:H14)</f>
        <v>2469487.9299999997</v>
      </c>
      <c r="I16" s="34">
        <f>SUM(I5:I14)</f>
        <v>183477.72</v>
      </c>
      <c r="J16" s="34">
        <f>SUM(J5:J14)</f>
        <v>178168.97999999998</v>
      </c>
    </row>
    <row r="17" spans="1:10" ht="19.5" thickTop="1">
      <c r="I17" s="15"/>
      <c r="J17" s="15"/>
    </row>
    <row r="18" spans="1:10">
      <c r="A18" s="35" t="s">
        <v>45</v>
      </c>
      <c r="C18" s="36"/>
      <c r="D18" s="28"/>
    </row>
    <row r="19" spans="1:10">
      <c r="A19" s="36" t="s">
        <v>60</v>
      </c>
      <c r="C19" s="36"/>
      <c r="D19" s="28"/>
    </row>
    <row r="20" spans="1:10">
      <c r="A20" s="36" t="s">
        <v>61</v>
      </c>
      <c r="C20" s="36"/>
      <c r="D20" s="28"/>
    </row>
    <row r="21" spans="1:10">
      <c r="A21" s="36" t="s">
        <v>46</v>
      </c>
      <c r="C21" s="36"/>
      <c r="D21" s="41">
        <f>J16</f>
        <v>178168.97999999998</v>
      </c>
    </row>
    <row r="22" spans="1:10">
      <c r="A22" s="36" t="s">
        <v>47</v>
      </c>
      <c r="B22" s="36" t="s">
        <v>48</v>
      </c>
      <c r="C22" s="36"/>
      <c r="D22" s="41"/>
      <c r="E22" s="42">
        <f>J16</f>
        <v>178168.97999999998</v>
      </c>
    </row>
    <row r="23" spans="1:10">
      <c r="A23" s="36" t="s">
        <v>49</v>
      </c>
      <c r="B23" s="36" t="s">
        <v>50</v>
      </c>
      <c r="C23" s="36"/>
      <c r="D23" s="41"/>
      <c r="E23" s="41"/>
    </row>
  </sheetData>
  <mergeCells count="3">
    <mergeCell ref="A1:I1"/>
    <mergeCell ref="A2:I2"/>
    <mergeCell ref="A3:I3"/>
  </mergeCells>
  <pageMargins left="0.19685039370078741" right="0.11811023622047245" top="0.39370078740157483" bottom="0.3937007874015748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8196-0821-4700-92EC-8DD6E88D3F23}">
  <dimension ref="A1:M28"/>
  <sheetViews>
    <sheetView topLeftCell="A10" zoomScale="85" zoomScaleNormal="85" workbookViewId="0">
      <selection activeCell="I21" sqref="I21"/>
    </sheetView>
  </sheetViews>
  <sheetFormatPr defaultColWidth="9" defaultRowHeight="21"/>
  <cols>
    <col min="1" max="1" width="6.42578125" style="56" customWidth="1"/>
    <col min="2" max="2" width="23.140625" style="56" customWidth="1"/>
    <col min="3" max="3" width="41.7109375" style="131" customWidth="1"/>
    <col min="4" max="4" width="17.85546875" style="56" bestFit="1" customWidth="1"/>
    <col min="5" max="5" width="15.42578125" style="125" bestFit="1" customWidth="1"/>
    <col min="6" max="6" width="11.7109375" style="56" bestFit="1" customWidth="1"/>
    <col min="7" max="7" width="10" style="132" customWidth="1"/>
    <col min="8" max="9" width="14.7109375" style="46" customWidth="1"/>
    <col min="10" max="10" width="14.7109375" style="46" bestFit="1" customWidth="1"/>
    <col min="11" max="11" width="13.7109375" style="46" bestFit="1" customWidth="1"/>
    <col min="12" max="12" width="14.7109375" style="46" bestFit="1" customWidth="1"/>
    <col min="13" max="13" width="17.7109375" style="46" customWidth="1"/>
    <col min="14" max="16384" width="9" style="46"/>
  </cols>
  <sheetData>
    <row r="1" spans="1:13">
      <c r="A1" s="152" t="s">
        <v>64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3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3">
      <c r="A3" s="153" t="s">
        <v>65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3" s="48" customFormat="1" ht="63">
      <c r="A4" s="86" t="s">
        <v>2</v>
      </c>
      <c r="B4" s="87" t="s">
        <v>3</v>
      </c>
      <c r="C4" s="88" t="s">
        <v>4</v>
      </c>
      <c r="D4" s="87" t="s">
        <v>5</v>
      </c>
      <c r="E4" s="89" t="s">
        <v>6</v>
      </c>
      <c r="F4" s="87" t="s">
        <v>7</v>
      </c>
      <c r="G4" s="90" t="s">
        <v>8</v>
      </c>
      <c r="H4" s="91" t="s">
        <v>66</v>
      </c>
      <c r="I4" s="92" t="s">
        <v>67</v>
      </c>
      <c r="J4" s="92" t="s">
        <v>68</v>
      </c>
      <c r="K4" s="93" t="s">
        <v>69</v>
      </c>
      <c r="L4" s="93" t="s">
        <v>70</v>
      </c>
    </row>
    <row r="5" spans="1:13" ht="18.75" customHeight="1">
      <c r="A5" s="94" t="s">
        <v>71</v>
      </c>
      <c r="B5" s="95" t="s">
        <v>10</v>
      </c>
      <c r="C5" s="96" t="s">
        <v>11</v>
      </c>
      <c r="D5" s="97" t="s">
        <v>12</v>
      </c>
      <c r="E5" s="98">
        <v>100000079612</v>
      </c>
      <c r="F5" s="99">
        <v>900900041</v>
      </c>
      <c r="G5" s="100" t="s">
        <v>13</v>
      </c>
      <c r="H5" s="101">
        <v>1861487.93</v>
      </c>
      <c r="I5" s="102">
        <v>1056593.1499999999</v>
      </c>
      <c r="J5" s="102">
        <v>804894.78</v>
      </c>
      <c r="K5" s="103">
        <v>109499.29</v>
      </c>
      <c r="L5" s="103">
        <f>J5-K5</f>
        <v>695395.49</v>
      </c>
      <c r="M5" s="104"/>
    </row>
    <row r="6" spans="1:13" s="53" customFormat="1" ht="21.75" customHeight="1">
      <c r="A6" s="105" t="s">
        <v>72</v>
      </c>
      <c r="B6" s="106" t="s">
        <v>14</v>
      </c>
      <c r="C6" s="107" t="s">
        <v>15</v>
      </c>
      <c r="D6" s="64" t="s">
        <v>16</v>
      </c>
      <c r="E6" s="108">
        <v>100000083678</v>
      </c>
      <c r="F6" s="64">
        <v>900900041</v>
      </c>
      <c r="G6" s="109" t="s">
        <v>17</v>
      </c>
      <c r="H6" s="110">
        <v>12000</v>
      </c>
      <c r="I6" s="63">
        <v>11174.79</v>
      </c>
      <c r="J6" s="63">
        <v>825.21</v>
      </c>
      <c r="K6" s="111">
        <v>825.21</v>
      </c>
      <c r="L6" s="111">
        <f>J6-K6</f>
        <v>0</v>
      </c>
      <c r="M6" s="104"/>
    </row>
    <row r="7" spans="1:13" ht="21.75" customHeight="1">
      <c r="A7" s="112" t="s">
        <v>73</v>
      </c>
      <c r="B7" s="113" t="s">
        <v>14</v>
      </c>
      <c r="C7" s="114" t="s">
        <v>28</v>
      </c>
      <c r="D7" s="115" t="s">
        <v>29</v>
      </c>
      <c r="E7" s="116">
        <v>100000128771</v>
      </c>
      <c r="F7" s="62">
        <v>900900041</v>
      </c>
      <c r="G7" s="117" t="s">
        <v>30</v>
      </c>
      <c r="H7" s="118">
        <v>6500</v>
      </c>
      <c r="I7" s="119">
        <v>4550</v>
      </c>
      <c r="J7" s="119">
        <v>1950</v>
      </c>
      <c r="K7" s="111">
        <v>650</v>
      </c>
      <c r="L7" s="111">
        <f t="shared" ref="L7:L12" si="0">J7-K7</f>
        <v>1300</v>
      </c>
      <c r="M7" s="104"/>
    </row>
    <row r="8" spans="1:13" ht="21.75" customHeight="1">
      <c r="A8" s="105" t="s">
        <v>74</v>
      </c>
      <c r="B8" s="113" t="s">
        <v>14</v>
      </c>
      <c r="C8" s="114" t="s">
        <v>34</v>
      </c>
      <c r="D8" s="115" t="s">
        <v>35</v>
      </c>
      <c r="E8" s="116">
        <v>100000129851</v>
      </c>
      <c r="F8" s="62">
        <v>900900041</v>
      </c>
      <c r="G8" s="120" t="s">
        <v>30</v>
      </c>
      <c r="H8" s="118">
        <v>25000</v>
      </c>
      <c r="I8" s="119">
        <v>16938.36</v>
      </c>
      <c r="J8" s="119">
        <v>8061.64</v>
      </c>
      <c r="K8" s="111">
        <v>2500</v>
      </c>
      <c r="L8" s="111">
        <f t="shared" si="0"/>
        <v>5561.64</v>
      </c>
      <c r="M8" s="104"/>
    </row>
    <row r="9" spans="1:13" ht="21.75" customHeight="1">
      <c r="A9" s="112" t="s">
        <v>75</v>
      </c>
      <c r="B9" s="113" t="s">
        <v>14</v>
      </c>
      <c r="C9" s="114" t="s">
        <v>36</v>
      </c>
      <c r="D9" s="115" t="s">
        <v>35</v>
      </c>
      <c r="E9" s="116">
        <v>100000129852</v>
      </c>
      <c r="F9" s="62">
        <v>900900041</v>
      </c>
      <c r="G9" s="120" t="s">
        <v>30</v>
      </c>
      <c r="H9" s="118">
        <v>18000</v>
      </c>
      <c r="I9" s="119">
        <v>12195.62</v>
      </c>
      <c r="J9" s="119">
        <v>5804.38</v>
      </c>
      <c r="K9" s="111">
        <v>1800</v>
      </c>
      <c r="L9" s="111">
        <f t="shared" si="0"/>
        <v>4004.38</v>
      </c>
      <c r="M9" s="104"/>
    </row>
    <row r="10" spans="1:13" ht="21.75" customHeight="1">
      <c r="A10" s="112">
        <v>6</v>
      </c>
      <c r="B10" s="113" t="s">
        <v>18</v>
      </c>
      <c r="C10" s="114" t="s">
        <v>37</v>
      </c>
      <c r="D10" s="115" t="s">
        <v>38</v>
      </c>
      <c r="E10" s="116">
        <v>100000138494</v>
      </c>
      <c r="F10" s="62">
        <v>900900041</v>
      </c>
      <c r="G10" s="117" t="s">
        <v>39</v>
      </c>
      <c r="H10" s="118">
        <v>350000</v>
      </c>
      <c r="I10" s="119">
        <v>270530.82</v>
      </c>
      <c r="J10" s="119">
        <v>79469.179999999993</v>
      </c>
      <c r="K10" s="111">
        <v>43750</v>
      </c>
      <c r="L10" s="111">
        <f t="shared" si="0"/>
        <v>35719.179999999993</v>
      </c>
      <c r="M10" s="104"/>
    </row>
    <row r="11" spans="1:13" ht="21.75" customHeight="1">
      <c r="A11" s="105">
        <v>7</v>
      </c>
      <c r="B11" s="113" t="s">
        <v>42</v>
      </c>
      <c r="C11" s="114" t="s">
        <v>43</v>
      </c>
      <c r="D11" s="115" t="s">
        <v>44</v>
      </c>
      <c r="E11" s="116">
        <v>100000182409</v>
      </c>
      <c r="F11" s="62">
        <v>900900041</v>
      </c>
      <c r="G11" s="117" t="s">
        <v>39</v>
      </c>
      <c r="H11" s="118">
        <v>70000</v>
      </c>
      <c r="I11" s="119">
        <v>32784.04</v>
      </c>
      <c r="J11" s="119">
        <v>37215.96</v>
      </c>
      <c r="K11" s="111">
        <v>8752.4599999999991</v>
      </c>
      <c r="L11" s="111">
        <f t="shared" si="0"/>
        <v>28463.5</v>
      </c>
      <c r="M11" s="104"/>
    </row>
    <row r="12" spans="1:13" ht="21.75" customHeight="1">
      <c r="A12" s="141">
        <v>8</v>
      </c>
      <c r="B12" s="134" t="s">
        <v>42</v>
      </c>
      <c r="C12" s="135" t="s">
        <v>43</v>
      </c>
      <c r="D12" s="136" t="s">
        <v>44</v>
      </c>
      <c r="E12" s="137">
        <v>100000182410</v>
      </c>
      <c r="F12" s="121">
        <v>900900041</v>
      </c>
      <c r="G12" s="138" t="s">
        <v>39</v>
      </c>
      <c r="H12" s="139">
        <v>70000</v>
      </c>
      <c r="I12" s="140">
        <v>32784.04</v>
      </c>
      <c r="J12" s="140">
        <v>37215.96</v>
      </c>
      <c r="K12" s="122">
        <v>8752.4599999999991</v>
      </c>
      <c r="L12" s="122">
        <f t="shared" si="0"/>
        <v>28463.5</v>
      </c>
      <c r="M12" s="104"/>
    </row>
    <row r="13" spans="1:13" ht="21.75" thickBot="1">
      <c r="A13" s="159" t="s">
        <v>76</v>
      </c>
      <c r="B13" s="160"/>
      <c r="C13" s="160"/>
      <c r="D13" s="160"/>
      <c r="E13" s="160"/>
      <c r="F13" s="160"/>
      <c r="G13" s="161"/>
      <c r="H13" s="123">
        <f>SUM(H5:H12)</f>
        <v>2412987.9299999997</v>
      </c>
      <c r="I13" s="123">
        <f>SUM(I5:I12)</f>
        <v>1437550.8200000003</v>
      </c>
      <c r="J13" s="123">
        <f>SUM(J5:J12)</f>
        <v>975437.10999999987</v>
      </c>
      <c r="K13" s="124">
        <f>SUM(K5:K12)</f>
        <v>176529.41999999998</v>
      </c>
      <c r="L13" s="133">
        <f>SUM(L5:L12)</f>
        <v>798907.69</v>
      </c>
    </row>
    <row r="14" spans="1:13" ht="21.75" thickTop="1">
      <c r="C14" s="46"/>
      <c r="G14" s="56"/>
      <c r="H14" s="126"/>
      <c r="I14" s="126"/>
      <c r="J14" s="126"/>
    </row>
    <row r="15" spans="1:13">
      <c r="A15" s="162" t="s">
        <v>77</v>
      </c>
      <c r="B15" s="163"/>
      <c r="C15" s="163"/>
      <c r="D15" s="163"/>
      <c r="E15" s="163"/>
      <c r="G15" s="56"/>
      <c r="H15" s="126"/>
      <c r="I15" s="126"/>
      <c r="J15" s="126"/>
    </row>
    <row r="16" spans="1:13" s="151" customFormat="1">
      <c r="A16" s="156" t="s">
        <v>78</v>
      </c>
      <c r="B16" s="157"/>
      <c r="C16" s="157"/>
      <c r="D16" s="149"/>
      <c r="E16" s="128"/>
      <c r="F16" s="149"/>
      <c r="G16" s="149"/>
      <c r="H16" s="150"/>
      <c r="I16" s="150"/>
      <c r="J16" s="150"/>
    </row>
    <row r="17" spans="1:13">
      <c r="A17" s="162" t="s">
        <v>79</v>
      </c>
      <c r="B17" s="163"/>
      <c r="C17" s="163"/>
      <c r="E17" s="128"/>
      <c r="G17" s="56"/>
      <c r="H17" s="45"/>
      <c r="I17" s="45"/>
      <c r="J17" s="45"/>
    </row>
    <row r="18" spans="1:13">
      <c r="A18" s="162" t="s">
        <v>46</v>
      </c>
      <c r="B18" s="163"/>
      <c r="C18" s="163"/>
      <c r="E18" s="128"/>
      <c r="G18" s="56"/>
      <c r="H18" s="45"/>
      <c r="I18" s="45"/>
      <c r="J18" s="45"/>
    </row>
    <row r="19" spans="1:13">
      <c r="A19" s="162" t="s">
        <v>80</v>
      </c>
      <c r="B19" s="163"/>
      <c r="C19" s="163"/>
      <c r="D19" s="128">
        <f>+K13</f>
        <v>176529.41999999998</v>
      </c>
      <c r="E19" s="128"/>
      <c r="G19" s="56"/>
      <c r="H19" s="45"/>
      <c r="I19" s="45"/>
      <c r="J19" s="45"/>
    </row>
    <row r="20" spans="1:13">
      <c r="A20" s="162" t="s">
        <v>81</v>
      </c>
      <c r="B20" s="163"/>
      <c r="C20" s="163"/>
      <c r="E20" s="128">
        <f>SUM(D19)</f>
        <v>176529.41999999998</v>
      </c>
      <c r="G20" s="56"/>
      <c r="H20" s="45"/>
      <c r="I20" s="45"/>
      <c r="J20" s="45"/>
    </row>
    <row r="21" spans="1:13">
      <c r="B21" s="127" t="s">
        <v>82</v>
      </c>
      <c r="C21" s="46"/>
      <c r="E21" s="128"/>
      <c r="G21" s="56"/>
      <c r="H21" s="45"/>
      <c r="I21" s="45"/>
      <c r="J21" s="45"/>
    </row>
    <row r="22" spans="1:13">
      <c r="B22" s="162"/>
      <c r="C22" s="163"/>
      <c r="D22" s="163"/>
      <c r="E22" s="163"/>
      <c r="F22" s="129"/>
      <c r="G22" s="56"/>
      <c r="H22" s="130"/>
      <c r="I22" s="130"/>
      <c r="J22" s="130"/>
    </row>
    <row r="23" spans="1:13" ht="26.25">
      <c r="C23" s="142" t="s">
        <v>83</v>
      </c>
      <c r="D23" s="143">
        <v>1796342.92</v>
      </c>
      <c r="E23" s="144"/>
      <c r="G23" s="56"/>
      <c r="H23" s="45"/>
      <c r="I23" s="45"/>
      <c r="J23" s="45"/>
    </row>
    <row r="24" spans="1:13" s="145" customFormat="1" ht="26.25">
      <c r="A24" s="56"/>
      <c r="B24" s="56"/>
      <c r="C24" s="142" t="s">
        <v>84</v>
      </c>
      <c r="D24" s="143">
        <f>J13</f>
        <v>975437.10999999987</v>
      </c>
      <c r="E24" s="144"/>
      <c r="F24" s="56"/>
      <c r="G24" s="56"/>
      <c r="H24" s="45"/>
      <c r="I24" s="45"/>
      <c r="J24" s="45"/>
    </row>
    <row r="25" spans="1:13" s="145" customFormat="1" ht="26.25">
      <c r="A25" s="56"/>
      <c r="B25" s="56"/>
      <c r="C25" s="146" t="s">
        <v>85</v>
      </c>
      <c r="D25" s="147">
        <f>D23-D24</f>
        <v>820905.81</v>
      </c>
      <c r="E25" s="144"/>
      <c r="F25" s="56"/>
      <c r="G25" s="56"/>
      <c r="H25" s="45"/>
      <c r="I25" s="45"/>
      <c r="J25" s="45"/>
    </row>
    <row r="26" spans="1:13" s="145" customFormat="1" ht="26.25">
      <c r="A26" s="56"/>
      <c r="B26" s="56"/>
      <c r="C26" s="146"/>
      <c r="D26" s="144"/>
      <c r="E26" s="144"/>
      <c r="F26" s="56"/>
      <c r="G26" s="56"/>
      <c r="H26" s="45"/>
      <c r="I26" s="45"/>
      <c r="J26" s="45"/>
    </row>
    <row r="27" spans="1:13" s="145" customFormat="1" ht="26.25">
      <c r="A27" s="56"/>
      <c r="B27" s="56"/>
      <c r="C27" s="146"/>
      <c r="D27" s="144"/>
      <c r="E27" s="144"/>
      <c r="F27" s="56"/>
      <c r="G27" s="56"/>
      <c r="H27" s="45"/>
      <c r="I27" s="45"/>
      <c r="J27" s="45"/>
    </row>
    <row r="28" spans="1:13" ht="32.25" customHeight="1">
      <c r="A28" s="158" t="s">
        <v>86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48"/>
    </row>
  </sheetData>
  <mergeCells count="12">
    <mergeCell ref="A16:C16"/>
    <mergeCell ref="A28:L28"/>
    <mergeCell ref="A1:L1"/>
    <mergeCell ref="A2:L2"/>
    <mergeCell ref="A3:L3"/>
    <mergeCell ref="A13:G13"/>
    <mergeCell ref="A15:E15"/>
    <mergeCell ref="A17:C17"/>
    <mergeCell ref="A18:C18"/>
    <mergeCell ref="A19:C19"/>
    <mergeCell ref="A20:C20"/>
    <mergeCell ref="B22:E22"/>
  </mergeCells>
  <phoneticPr fontId="28" type="noConversion"/>
  <pageMargins left="0.19685039370078741" right="0.19685039370078741" top="0.19685039370078741" bottom="0.19685039370078741" header="0.51181102362204722" footer="0.1574803149606299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2564</vt:lpstr>
      <vt:lpstr>2566</vt:lpstr>
      <vt:lpstr>2567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admin</cp:lastModifiedBy>
  <cp:lastPrinted>2024-10-03T10:37:19Z</cp:lastPrinted>
  <dcterms:created xsi:type="dcterms:W3CDTF">2020-10-09T10:40:56Z</dcterms:created>
  <dcterms:modified xsi:type="dcterms:W3CDTF">2024-10-04T03:01:44Z</dcterms:modified>
</cp:coreProperties>
</file>